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Check" sheetId="2" state="visible" r:id="rId2"/>
    <sheet name="What each path means" sheetId="3" state="visible" r:id="rId3"/>
    <sheet name="For scale" sheetId="4" state="visible" r:id="rId4"/>
    <sheet name="How to find these numbers" sheetId="5" state="visible" r:id="rId5"/>
    <sheet name="Example" sheetId="6" state="visible" r:id="rId6"/>
  </sheets>
  <definedNames/>
  <calcPr calcId="124519" fullCalcOnLoad="1"/>
</workbook>
</file>

<file path=xl/styles.xml><?xml version="1.0" encoding="utf-8"?>
<styleSheet xmlns="http://schemas.openxmlformats.org/spreadsheetml/2006/main">
  <numFmts count="5">
    <numFmt numFmtId="164" formatCode="[$-409]#,##0"/>
    <numFmt numFmtId="165" formatCode="0.0#"/>
    <numFmt numFmtId="166" formatCode="[$-409]#,##0.00"/>
    <numFmt numFmtId="167" formatCode="0.00&quot;×&quot;"/>
    <numFmt numFmtId="168" formatCode="0.0%"/>
  </numFmts>
  <fonts count="12">
    <font>
      <name val="Calibri"/>
      <family val="2"/>
      <color theme="1"/>
      <sz val="11"/>
      <scheme val="minor"/>
    </font>
    <font>
      <name val="Figtree"/>
      <b val="1"/>
      <color rgb="FF765523"/>
      <sz val="9"/>
    </font>
    <font>
      <name val="Source Serif 4"/>
      <color rgb="FF172E26"/>
      <sz val="26"/>
    </font>
    <font>
      <name val="Figtree"/>
      <color rgb="FF526259"/>
      <sz val="12"/>
    </font>
    <font>
      <name val="Figtree"/>
      <color rgb="FF526259"/>
      <sz val="9"/>
    </font>
    <font>
      <name val="Figtree"/>
      <color rgb="FF172E26"/>
      <sz val="11"/>
    </font>
    <font>
      <name val="Source Serif 4"/>
      <color rgb="FF172E26"/>
      <sz val="18"/>
    </font>
    <font>
      <name val="Figtree"/>
      <b val="1"/>
      <color rgb="FF172E26"/>
      <sz val="12"/>
    </font>
    <font>
      <name val="Figtree"/>
      <b val="1"/>
      <color rgb="FFF5F0E6"/>
      <sz val="10"/>
    </font>
    <font>
      <name val="Figtree"/>
      <b val="1"/>
      <color rgb="FF172E26"/>
      <sz val="11"/>
    </font>
    <font>
      <name val="Figtree"/>
      <i val="1"/>
      <color rgb="FF526259"/>
      <sz val="11"/>
    </font>
    <font>
      <name val="Figtree"/>
      <b val="1"/>
      <color rgb="FF172E26"/>
      <sz val="16"/>
    </font>
  </fonts>
  <fills count="4">
    <fill>
      <patternFill/>
    </fill>
    <fill>
      <patternFill patternType="gray125"/>
    </fill>
    <fill>
      <patternFill patternType="solid">
        <fgColor rgb="FFF4E9CE"/>
      </patternFill>
    </fill>
    <fill>
      <patternFill patternType="solid">
        <fgColor rgb="FF183D32"/>
      </patternFill>
    </fill>
  </fills>
  <borders count="3">
    <border>
      <left/>
      <right/>
      <top/>
      <bottom/>
      <diagonal/>
    </border>
    <border>
      <left style="thin">
        <color rgb="FF765523"/>
      </left>
      <right style="thin">
        <color rgb="FF765523"/>
      </right>
      <top style="thin">
        <color rgb="FF765523"/>
      </top>
      <bottom style="thin">
        <color rgb="FF765523"/>
      </bottom>
    </border>
    <border>
      <bottom style="thin">
        <color rgb="FFCBD1C8"/>
      </bottom>
    </border>
  </borders>
  <cellStyleXfs count="1">
    <xf numFmtId="0" fontId="0" fillId="0" borderId="0"/>
  </cellStyleXfs>
  <cellXfs count="3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top" wrapText="1"/>
    </xf>
    <xf numFmtId="0" fontId="4" fillId="0" borderId="0" applyAlignment="1" pivotButton="0" quotePrefix="0" xfId="0">
      <alignment horizontal="left" vertical="center"/>
    </xf>
    <xf numFmtId="0" fontId="1" fillId="0" borderId="0" applyAlignment="1" pivotButton="0" quotePrefix="0" xfId="0">
      <alignment horizontal="left" vertical="top"/>
    </xf>
    <xf numFmtId="0" fontId="5" fillId="0" borderId="0" applyAlignment="1" pivotButton="0" quotePrefix="0" xfId="0">
      <alignment horizontal="left" vertical="top" wrapText="1"/>
    </xf>
    <xf numFmtId="0" fontId="5" fillId="0" borderId="0" applyAlignment="1" pivotButton="0" quotePrefix="0" xfId="0">
      <alignment horizontal="left" vertical="center"/>
    </xf>
    <xf numFmtId="0" fontId="5" fillId="2" borderId="1" applyAlignment="1" applyProtection="1" pivotButton="0" quotePrefix="0" xfId="0">
      <alignment horizontal="left" vertical="center"/>
      <protection locked="0" hidden="0"/>
    </xf>
    <xf numFmtId="0" fontId="6" fillId="0" borderId="0" applyAlignment="1" pivotButton="0" quotePrefix="0" xfId="0">
      <alignment horizontal="left" vertical="center"/>
    </xf>
    <xf numFmtId="0" fontId="7" fillId="0" borderId="0" applyAlignment="1" pivotButton="0" quotePrefix="0" xfId="0">
      <alignment horizontal="left" vertical="center"/>
    </xf>
    <xf numFmtId="0" fontId="5" fillId="0" borderId="0" applyAlignment="1" pivotButton="0" quotePrefix="0" xfId="0">
      <alignment horizontal="left" vertical="center" wrapText="1"/>
    </xf>
    <xf numFmtId="164" fontId="5" fillId="2" borderId="1" applyAlignment="1" applyProtection="1" pivotButton="0" quotePrefix="0" xfId="0">
      <alignment horizontal="right" vertical="center"/>
      <protection locked="0" hidden="0"/>
    </xf>
    <xf numFmtId="0" fontId="4" fillId="0" borderId="0" applyAlignment="1" pivotButton="0" quotePrefix="0" xfId="0">
      <alignment horizontal="left" vertical="center" wrapText="1"/>
    </xf>
    <xf numFmtId="0" fontId="4" fillId="0" borderId="0" applyAlignment="1" pivotButton="0" quotePrefix="0" xfId="0">
      <alignment horizontal="left" vertical="top" wrapText="1"/>
    </xf>
    <xf numFmtId="0" fontId="8" fillId="3" borderId="0" applyAlignment="1" pivotButton="0" quotePrefix="0" xfId="0">
      <alignment horizontal="left" vertical="bottom" wrapText="1"/>
    </xf>
    <xf numFmtId="0" fontId="5" fillId="0" borderId="2" applyAlignment="1" pivotButton="0" quotePrefix="0" xfId="0">
      <alignment horizontal="left" vertical="center" wrapText="1"/>
    </xf>
    <xf numFmtId="0" fontId="5" fillId="2" borderId="1" applyAlignment="1" applyProtection="1" pivotButton="0" quotePrefix="0" xfId="0">
      <alignment horizontal="center" vertical="center"/>
      <protection locked="0" hidden="0"/>
    </xf>
    <xf numFmtId="165" fontId="5" fillId="2" borderId="1" applyAlignment="1" applyProtection="1" pivotButton="0" quotePrefix="0" xfId="0">
      <alignment horizontal="right" vertical="center"/>
      <protection locked="0" hidden="0"/>
    </xf>
    <xf numFmtId="164" fontId="9" fillId="0" borderId="2" applyAlignment="1" pivotButton="0" quotePrefix="0" xfId="0">
      <alignment horizontal="right" vertical="center"/>
    </xf>
    <xf numFmtId="1" fontId="5" fillId="2" borderId="1" applyAlignment="1" applyProtection="1" pivotButton="0" quotePrefix="0" xfId="0">
      <alignment horizontal="right" vertical="center"/>
      <protection locked="0" hidden="0"/>
    </xf>
    <xf numFmtId="0" fontId="5" fillId="0" borderId="0" applyAlignment="1" pivotButton="0" quotePrefix="0" xfId="0">
      <alignment horizontal="right" vertical="center"/>
    </xf>
    <xf numFmtId="0" fontId="10" fillId="2" borderId="1" applyAlignment="1" applyProtection="1" pivotButton="0" quotePrefix="0" xfId="0">
      <alignment horizontal="left" vertical="center"/>
      <protection locked="0" hidden="0"/>
    </xf>
    <xf numFmtId="166" fontId="5" fillId="2" borderId="1" applyAlignment="1" applyProtection="1" pivotButton="0" quotePrefix="0" xfId="0">
      <alignment horizontal="right" vertical="center"/>
      <protection locked="0" hidden="0"/>
    </xf>
    <xf numFmtId="0" fontId="9" fillId="0" borderId="0" applyAlignment="1" pivotButton="0" quotePrefix="0" xfId="0">
      <alignment horizontal="left" vertical="center" wrapText="1"/>
    </xf>
    <xf numFmtId="164" fontId="11" fillId="0" borderId="0" applyAlignment="1" pivotButton="0" quotePrefix="0" xfId="0">
      <alignment horizontal="right" vertical="center"/>
    </xf>
    <xf numFmtId="167" fontId="5" fillId="0" borderId="0" applyAlignment="1" pivotButton="0" quotePrefix="0" xfId="0">
      <alignment horizontal="right" vertical="center"/>
    </xf>
    <xf numFmtId="164" fontId="5" fillId="0" borderId="0" applyAlignment="1" pivotButton="0" quotePrefix="0" xfId="0">
      <alignment horizontal="right" vertical="center"/>
    </xf>
    <xf numFmtId="168" fontId="5" fillId="0" borderId="0" applyAlignment="1" pivotButton="0" quotePrefix="0" xfId="0">
      <alignment horizontal="right" vertical="center"/>
    </xf>
    <xf numFmtId="166" fontId="5" fillId="0" borderId="0" applyAlignment="1" pivotButton="0" quotePrefix="0" xfId="0">
      <alignment horizontal="right" vertical="center"/>
    </xf>
    <xf numFmtId="0" fontId="8" fillId="3" borderId="0" applyAlignment="1" pivotButton="0" quotePrefix="0" xfId="0">
      <alignment horizontal="left" vertical="center"/>
    </xf>
    <xf numFmtId="0" fontId="5" fillId="0" borderId="2" applyAlignment="1" pivotButton="0" quotePrefix="0" xfId="0">
      <alignment horizontal="center" vertical="center"/>
    </xf>
    <xf numFmtId="0" fontId="5" fillId="0" borderId="2" applyAlignment="1" pivotButton="0" quotePrefix="0" xfId="0">
      <alignment horizontal="left" vertical="top" wrapText="1"/>
    </xf>
    <xf numFmtId="0" fontId="9" fillId="0" borderId="2" applyAlignment="1" pivotButton="0" quotePrefix="0" xfId="0">
      <alignment horizontal="center" vertical="center"/>
    </xf>
    <xf numFmtId="0" fontId="9" fillId="0" borderId="0" applyAlignment="1" pivotButton="0" quotePrefix="0" xfId="0">
      <alignment horizontal="left" vertical="top" wrapText="1"/>
    </xf>
    <xf numFmtId="0" fontId="1" fillId="0" borderId="0" applyAlignment="1" pivotButton="0" quotePrefix="0" xfId="0">
      <alignment horizontal="left" vertical="top" wrapText="1"/>
    </xf>
    <xf numFmtId="166" fontId="5" fillId="0" borderId="2" applyAlignment="1" pivotButton="0" quotePrefix="0" xfId="0">
      <alignment horizontal="right" vertical="center"/>
    </xf>
    <xf numFmtId="0" fontId="9" fillId="0" borderId="2" applyAlignment="1" pivotButton="0" quotePrefix="0" xfId="0">
      <alignment horizontal="right" vertical="center"/>
    </xf>
    <xf numFmtId="0" fontId="4" fillId="0" borderId="2" applyAlignment="1" pivotButton="0" quotePrefix="0" xfId="0">
      <alignment horizontal="left" vertical="center" wrapText="1"/>
    </xf>
  </cellXfs>
  <cellStyles count="1">
    <cellStyle name="Normal" xfId="0" builtinId="0" hidden="0"/>
  </cellStyles>
  <dxfs count="4">
    <dxf>
      <font>
        <name val="Figtree"/>
        <color rgb="FF526259"/>
        <sz val="11"/>
      </font>
      <fill>
        <patternFill patternType="solid">
          <fgColor rgb="FFF5F0E6"/>
        </patternFill>
      </fill>
    </dxf>
    <dxf>
      <font>
        <name val="Figtree"/>
        <b val="1"/>
        <color rgb="FF215C42"/>
        <sz val="11"/>
      </font>
      <fill>
        <patternFill patternType="solid">
          <fgColor rgb="FFE6EFE5"/>
        </patternFill>
      </fill>
    </dxf>
    <dxf>
      <font>
        <name val="Figtree"/>
        <b val="1"/>
        <color rgb="FF765523"/>
        <sz val="11"/>
      </font>
      <fill>
        <patternFill patternType="solid">
          <fgColor rgb="FFF4E9CE"/>
        </patternFill>
      </fill>
    </dxf>
    <dxf>
      <font>
        <name val="Figtree"/>
        <b val="1"/>
        <color rgb="FF963D34"/>
        <sz val="11"/>
      </font>
      <fill>
        <patternFill patternType="solid">
          <fgColor rgb="FFF7E8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2114550" cy="4191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183D32"/>
    <outlinePr summaryBelow="1" summaryRight="1"/>
    <pageSetUpPr fitToPage="1"/>
  </sheetPr>
  <dimension ref="B4:D28"/>
  <sheetViews>
    <sheetView showGridLines="0" workbookViewId="0">
      <selection activeCell="A1" sqref="A1"/>
    </sheetView>
  </sheetViews>
  <sheetFormatPr baseColWidth="8" defaultRowHeight="15"/>
  <cols>
    <col width="2.4" customWidth="1" min="1" max="1"/>
    <col width="20" customWidth="1" min="2" max="2"/>
    <col width="64" customWidth="1" min="3" max="3"/>
    <col width="24" customWidth="1" min="4" max="4"/>
  </cols>
  <sheetData>
    <row r="2" ht="40" customHeight="1"/>
    <row r="3" ht="14" customHeight="1"/>
    <row r="4" ht="14" customHeight="1">
      <c r="B4" s="1" t="inlineStr">
        <is>
          <t>RESOURCES · AGENTIC SYSTEM DESIGN</t>
        </is>
      </c>
    </row>
    <row r="6" ht="38" customHeight="1">
      <c r="B6" s="2" t="inlineStr">
        <is>
          <t>Rework Cost Check</t>
        </is>
      </c>
    </row>
    <row r="7" ht="32" customHeight="1">
      <c r="B7" s="3" t="inlineStr">
        <is>
          <t>What does one task really cost once limits, judges, validators and reviewers send work back?</t>
        </is>
      </c>
    </row>
    <row r="8">
      <c r="B8" s="4" t="inlineStr">
        <is>
          <t>Sunil Mathew · The Living Craft</t>
        </is>
      </c>
    </row>
    <row r="10" ht="46" customHeight="1">
      <c r="B10" s="5" t="inlineStr">
        <is>
          <t>What to bring</t>
        </is>
      </c>
      <c r="C10" s="6" t="inlineStr">
        <is>
          <t>One agent workflow. Token counts from a handful of traces, or estimates. How often each check or limit sends work back. Your peak tasks per minute and your tokens-per-minute quota.</t>
        </is>
      </c>
    </row>
    <row r="12" ht="46" customHeight="1">
      <c r="B12" s="5" t="inlineStr">
        <is>
          <t>What to do</t>
        </is>
      </c>
      <c r="C12" s="6" t="inlineStr">
        <is>
          <t>List the paths that send work back, cost one round of each, set a cap and a final outcome for each, and add your per-task budget.</t>
        </is>
      </c>
    </row>
    <row r="14" ht="46" customHeight="1">
      <c r="B14" s="5" t="inlineStr">
        <is>
          <t>What you leave with</t>
        </is>
      </c>
      <c r="C14" s="6" t="inlineStr">
        <is>
          <t>Two numbers — typical cost per task and worst case at peak — plus a Pass, Attention or Fail on five checks, and the next fix to make.</t>
        </is>
      </c>
    </row>
    <row r="16" ht="46" customHeight="1">
      <c r="B16" s="5" t="inlineStr">
        <is>
          <t>How to use it</t>
        </is>
      </c>
      <c r="C16" s="6" t="inlineStr">
        <is>
          <t>Fill in the Check tab, top to bottom. The Example tab is the same sheet filled in. How to find these numbers says where each figure lives in your own system.</t>
        </is>
      </c>
    </row>
    <row r="18" ht="20" customHeight="1">
      <c r="B18" s="5" t="inlineStr">
        <is>
          <t>The five checks</t>
        </is>
      </c>
      <c r="C18" s="7" t="inlineStr">
        <is>
          <t>1.  Every path that sends work back is listed</t>
        </is>
      </c>
    </row>
    <row r="19" ht="20" customHeight="1">
      <c r="C19" s="7" t="inlineStr">
        <is>
          <t>2.  Each round is costed as repeated, review and growth</t>
        </is>
      </c>
    </row>
    <row r="20" ht="20" customHeight="1">
      <c r="C20" s="7" t="inlineStr">
        <is>
          <t>3.  Every loop has a limit, a decided outcome, and an owner</t>
        </is>
      </c>
    </row>
    <row r="21" ht="20" customHeight="1">
      <c r="C21" s="7" t="inlineStr">
        <is>
          <t>4.  Both numbers fit: what you pay daily, and your busiest minute</t>
        </is>
      </c>
    </row>
    <row r="22" ht="20" customHeight="1">
      <c r="C22" s="7" t="inlineStr">
        <is>
          <t>5.  One token budget for the whole task, not one per call</t>
        </is>
      </c>
    </row>
    <row r="24" ht="22" customHeight="1">
      <c r="B24" s="5" t="inlineStr">
        <is>
          <t>Cell legend</t>
        </is>
      </c>
      <c r="C24" s="7" t="inlineStr">
        <is>
          <t>Shaded cells are yours to fill. Everything else calculates.</t>
        </is>
      </c>
    </row>
    <row r="25" ht="22" customHeight="1">
      <c r="C25" s="8" t="inlineStr">
        <is>
          <t>Yours to fill</t>
        </is>
      </c>
      <c r="D25" s="4" t="inlineStr">
        <is>
          <t>Shaded, with a thin border.</t>
        </is>
      </c>
    </row>
    <row r="26" ht="22" customHeight="1">
      <c r="C26" s="7" t="inlineStr">
        <is>
          <t>Calculates for you</t>
        </is>
      </c>
      <c r="D26" s="4" t="inlineStr">
        <is>
          <t>No fill, and locked.</t>
        </is>
      </c>
    </row>
    <row r="28">
      <c r="B28" s="4" t="inlineStr">
        <is>
          <t>© The Living Craft · thelivingcraft.ai · Content CC BY 4.0 · Code MIT</t>
        </is>
      </c>
    </row>
  </sheetData>
  <sheetProtection selectLockedCells="0" selectUnlockedCells="0" sheet="1" objects="0" insertRows="1" insertHyperlinks="1" autoFilter="1" scenarios="0" formatColumns="1" deleteColumns="1" insertColumns="1" pivotTables="1" deleteRows="1" formatCells="0" formatRows="1" sort="1"/>
  <mergeCells count="8">
    <mergeCell ref="B28:D28"/>
    <mergeCell ref="C12:D12"/>
    <mergeCell ref="C10:D10"/>
    <mergeCell ref="C16:D16"/>
    <mergeCell ref="B8:D8"/>
    <mergeCell ref="C14:D14"/>
    <mergeCell ref="B7:D7"/>
    <mergeCell ref="B6:D6"/>
  </mergeCells>
  <pageMargins left="0.4" right="0.4" top="0.4" bottom="0.4" header="0.5" footer="0.5"/>
  <pageSetup orientation="landscape" paperSize="9"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T48"/>
  <sheetViews>
    <sheetView showGridLines="0" workbookViewId="0">
      <pane ySplit="3" topLeftCell="A4" activePane="bottomLeft" state="frozen"/>
      <selection pane="bottomLeft" activeCell="A1" sqref="A1"/>
    </sheetView>
  </sheetViews>
  <sheetFormatPr baseColWidth="8" defaultRowHeight="15"/>
  <cols>
    <col width="26" customWidth="1" min="1" max="1"/>
    <col width="11" customWidth="1" min="2" max="2"/>
    <col width="10" customWidth="1" min="3" max="3"/>
    <col width="13" customWidth="1" min="4" max="4"/>
    <col width="14" customWidth="1" min="5" max="5"/>
    <col width="13" customWidth="1" min="6" max="6"/>
    <col width="15" customWidth="1" min="7" max="7"/>
    <col width="13" customWidth="1" min="8" max="8"/>
    <col width="12" customWidth="1" min="9" max="9"/>
    <col width="24" customWidth="1" min="10" max="10"/>
    <col width="18" customWidth="1" min="11" max="11"/>
    <col hidden="1" width="13" customWidth="1" min="14" max="14"/>
    <col hidden="1" width="13" customWidth="1" min="15" max="15"/>
    <col hidden="1" width="13" customWidth="1" min="16" max="16"/>
    <col hidden="1" width="13" customWidth="1" min="17" max="17"/>
    <col hidden="1" width="13" customWidth="1" min="18" max="18"/>
    <col hidden="1" width="13" customWidth="1" min="20" max="20"/>
  </cols>
  <sheetData>
    <row r="1" ht="26" customHeight="1">
      <c r="A1" s="9" t="inlineStr">
        <is>
          <t>Check</t>
        </is>
      </c>
      <c r="T1" t="inlineStr">
        <is>
          <t>Yes</t>
        </is>
      </c>
    </row>
    <row r="2" ht="18" customHeight="1">
      <c r="A2" s="3" t="inlineStr">
        <is>
          <t>What does one task really cost once limits, judges, validators and reviewers send work back?</t>
        </is>
      </c>
      <c r="T2" t="inlineStr">
        <is>
          <t>No</t>
        </is>
      </c>
    </row>
    <row r="4">
      <c r="A4" s="10" t="inlineStr">
        <is>
          <t>A · The workflow</t>
        </is>
      </c>
      <c r="T4" t="inlineStr">
        <is>
          <t>Fails and tells the user</t>
        </is>
      </c>
    </row>
    <row r="5" ht="20" customHeight="1">
      <c r="A5" s="11" t="inlineStr">
        <is>
          <t>Tokens for one clean run</t>
        </is>
      </c>
      <c r="C5" s="12" t="n"/>
      <c r="D5" s="13" t="inlineStr">
        <is>
          <t>Input and output, for a task nothing sent back.</t>
        </is>
      </c>
      <c r="T5" t="inlineStr">
        <is>
          <t>Hands to a human</t>
        </is>
      </c>
    </row>
    <row r="6" ht="20" customHeight="1">
      <c r="A6" s="11" t="inlineStr">
        <is>
          <t>Always-on checks</t>
        </is>
      </c>
      <c r="C6" s="12" t="n"/>
      <c r="D6" s="13" t="inlineStr">
        <is>
          <t>Checks that run on every task even when they pass. 0 if none.</t>
        </is>
      </c>
      <c r="T6" t="inlineStr">
        <is>
          <t>Ships with a warning</t>
        </is>
      </c>
    </row>
    <row r="7" ht="20" customHeight="1">
      <c r="A7" s="11" t="inlineStr">
        <is>
          <t>Peak tasks per minute</t>
        </is>
      </c>
      <c r="C7" s="12" t="n"/>
      <c r="D7" s="13" t="inlineStr">
        <is>
          <t>The busiest minute you expect.</t>
        </is>
      </c>
      <c r="T7" t="inlineStr">
        <is>
          <t>Queues for later</t>
        </is>
      </c>
    </row>
    <row r="8" ht="20" customHeight="1">
      <c r="A8" s="11" t="inlineStr">
        <is>
          <t>Tokens-per-minute quota</t>
        </is>
      </c>
      <c r="C8" s="12" t="n"/>
      <c r="D8" s="13" t="inlineStr">
        <is>
          <t>The shared limit this workflow draws from.</t>
        </is>
      </c>
      <c r="T8" t="inlineStr">
        <is>
          <t>Not decided</t>
        </is>
      </c>
    </row>
    <row r="10">
      <c r="T10" t="inlineStr">
        <is>
          <t>Per task, across all rounds</t>
        </is>
      </c>
    </row>
    <row r="11">
      <c r="A11" s="10" t="inlineStr">
        <is>
          <t>B · Paths that send work back</t>
        </is>
      </c>
      <c r="T11" t="inlineStr">
        <is>
          <t>Per call only</t>
        </is>
      </c>
    </row>
    <row r="12" ht="26" customHeight="1">
      <c r="A12" s="14" t="inlineStr">
        <is>
          <t>A round costs the same shape of thing whatever sent it back: the steps that run again, the check that re-reads the new attempt, and the extra context the redo carries. Zero is a real answer. Blank is not.</t>
        </is>
      </c>
      <c r="T12" t="inlineStr">
        <is>
          <t>Not enforced</t>
        </is>
      </c>
    </row>
    <row r="13" ht="30" customHeight="1">
      <c r="A13" s="15" t="inlineStr">
        <is>
          <t>Path</t>
        </is>
      </c>
      <c r="B13" s="15" t="inlineStr">
        <is>
          <t>Present?</t>
        </is>
      </c>
      <c r="C13" s="15" t="inlineStr">
        <is>
          <t>Billed?</t>
        </is>
      </c>
      <c r="D13" s="15" t="inlineStr">
        <is>
          <t>Avg rounds</t>
        </is>
      </c>
      <c r="E13" s="15" t="inlineStr">
        <is>
          <t>Work repeated</t>
        </is>
      </c>
      <c r="F13" s="15" t="inlineStr">
        <is>
          <t>Review call</t>
        </is>
      </c>
      <c r="G13" s="15" t="inlineStr">
        <is>
          <t>Context growth</t>
        </is>
      </c>
      <c r="H13" s="15" t="inlineStr">
        <is>
          <t>Round cost</t>
        </is>
      </c>
      <c r="I13" s="15" t="inlineStr">
        <is>
          <t>Max rounds</t>
        </is>
      </c>
      <c r="J13" s="15" t="inlineStr">
        <is>
          <t>After the last round…</t>
        </is>
      </c>
      <c r="K13" s="15" t="inlineStr">
        <is>
          <t>Owner</t>
        </is>
      </c>
    </row>
    <row r="14" ht="22" customHeight="1">
      <c r="A14" s="16" t="inlineStr">
        <is>
          <t>Transport refusal</t>
        </is>
      </c>
      <c r="B14" s="17" t="inlineStr">
        <is>
          <t>No</t>
        </is>
      </c>
      <c r="C14" s="17" t="inlineStr">
        <is>
          <t>No</t>
        </is>
      </c>
      <c r="D14" s="18" t="n"/>
      <c r="E14" s="12" t="n"/>
      <c r="F14" s="12" t="n"/>
      <c r="G14" s="12" t="n"/>
      <c r="H14" s="19">
        <f>IF(B14&lt;&gt;"Yes","",IF(OR(E14="",F14="",G14=""),"",E14+F14+G14))</f>
        <v/>
      </c>
      <c r="I14" s="20" t="n"/>
      <c r="J14" s="8" t="n"/>
      <c r="K14" s="8" t="n"/>
      <c r="N14" s="21">
        <f>IF(B14="Yes",IF(OR(D14="",H14=""),1,0),0)</f>
        <v/>
      </c>
      <c r="O14" s="21">
        <f>IF(AND(B14="Yes",N14=0),D14*H14,0)</f>
        <v/>
      </c>
      <c r="P14" s="21">
        <f>IF(B14="Yes",IF(OR(I14="",H14=""),1,0),0)</f>
        <v/>
      </c>
      <c r="Q14" s="21">
        <f>IF(AND(B14="Yes",P14=0),I14*H14,0)</f>
        <v/>
      </c>
      <c r="R14" s="21">
        <f>IF(AND(B14="Yes",I14=""),1,0)</f>
        <v/>
      </c>
    </row>
    <row r="15" ht="22" customHeight="1">
      <c r="A15" s="16" t="inlineStr">
        <is>
          <t>Judge / critic rejection</t>
        </is>
      </c>
      <c r="B15" s="17" t="inlineStr">
        <is>
          <t>No</t>
        </is>
      </c>
      <c r="C15" s="17" t="inlineStr">
        <is>
          <t>Yes</t>
        </is>
      </c>
      <c r="D15" s="18" t="n"/>
      <c r="E15" s="12" t="n"/>
      <c r="F15" s="12" t="n"/>
      <c r="G15" s="12" t="n"/>
      <c r="H15" s="19">
        <f>IF(B15&lt;&gt;"Yes","",IF(OR(E15="",F15="",G15=""),"",E15+F15+G15))</f>
        <v/>
      </c>
      <c r="I15" s="20" t="n"/>
      <c r="J15" s="8" t="n"/>
      <c r="K15" s="8" t="n"/>
      <c r="N15" s="21">
        <f>IF(B15="Yes",IF(OR(D15="",H15=""),1,0),0)</f>
        <v/>
      </c>
      <c r="O15" s="21">
        <f>IF(AND(B15="Yes",N15=0),D15*H15,0)</f>
        <v/>
      </c>
      <c r="P15" s="21">
        <f>IF(B15="Yes",IF(OR(I15="",H15=""),1,0),0)</f>
        <v/>
      </c>
      <c r="Q15" s="21">
        <f>IF(AND(B15="Yes",P15=0),I15*H15,0)</f>
        <v/>
      </c>
      <c r="R15" s="21">
        <f>IF(AND(B15="Yes",I15=""),1,0)</f>
        <v/>
      </c>
    </row>
    <row r="16" ht="22" customHeight="1">
      <c r="A16" s="16" t="inlineStr">
        <is>
          <t>Validation failure</t>
        </is>
      </c>
      <c r="B16" s="17" t="inlineStr">
        <is>
          <t>No</t>
        </is>
      </c>
      <c r="C16" s="17" t="inlineStr">
        <is>
          <t>Yes</t>
        </is>
      </c>
      <c r="D16" s="18" t="n"/>
      <c r="E16" s="12" t="n"/>
      <c r="F16" s="12" t="n"/>
      <c r="G16" s="12" t="n"/>
      <c r="H16" s="19">
        <f>IF(B16&lt;&gt;"Yes","",IF(OR(E16="",F16="",G16=""),"",E16+F16+G16))</f>
        <v/>
      </c>
      <c r="I16" s="20" t="n"/>
      <c r="J16" s="8" t="n"/>
      <c r="K16" s="8" t="n"/>
      <c r="N16" s="21">
        <f>IF(B16="Yes",IF(OR(D16="",H16=""),1,0),0)</f>
        <v/>
      </c>
      <c r="O16" s="21">
        <f>IF(AND(B16="Yes",N16=0),D16*H16,0)</f>
        <v/>
      </c>
      <c r="P16" s="21">
        <f>IF(B16="Yes",IF(OR(I16="",H16=""),1,0),0)</f>
        <v/>
      </c>
      <c r="Q16" s="21">
        <f>IF(AND(B16="Yes",P16=0),I16*H16,0)</f>
        <v/>
      </c>
      <c r="R16" s="21">
        <f>IF(AND(B16="Yes",I16=""),1,0)</f>
        <v/>
      </c>
    </row>
    <row r="17" ht="22" customHeight="1">
      <c r="A17" s="16" t="inlineStr">
        <is>
          <t>Tool error</t>
        </is>
      </c>
      <c r="B17" s="17" t="inlineStr">
        <is>
          <t>No</t>
        </is>
      </c>
      <c r="C17" s="17" t="inlineStr">
        <is>
          <t>Yes</t>
        </is>
      </c>
      <c r="D17" s="18" t="n"/>
      <c r="E17" s="12" t="n"/>
      <c r="F17" s="12" t="n"/>
      <c r="G17" s="12" t="n"/>
      <c r="H17" s="19">
        <f>IF(B17&lt;&gt;"Yes","",IF(OR(E17="",F17="",G17=""),"",E17+F17+G17))</f>
        <v/>
      </c>
      <c r="I17" s="20" t="n"/>
      <c r="J17" s="8" t="n"/>
      <c r="K17" s="8" t="n"/>
      <c r="N17" s="21">
        <f>IF(B17="Yes",IF(OR(D17="",H17=""),1,0),0)</f>
        <v/>
      </c>
      <c r="O17" s="21">
        <f>IF(AND(B17="Yes",N17=0),D17*H17,0)</f>
        <v/>
      </c>
      <c r="P17" s="21">
        <f>IF(B17="Yes",IF(OR(I17="",H17=""),1,0),0)</f>
        <v/>
      </c>
      <c r="Q17" s="21">
        <f>IF(AND(B17="Yes",P17=0),I17*H17,0)</f>
        <v/>
      </c>
      <c r="R17" s="21">
        <f>IF(AND(B17="Yes",I17=""),1,0)</f>
        <v/>
      </c>
    </row>
    <row r="18" ht="22" customHeight="1">
      <c r="A18" s="16" t="inlineStr">
        <is>
          <t>Human rejection</t>
        </is>
      </c>
      <c r="B18" s="17" t="inlineStr">
        <is>
          <t>No</t>
        </is>
      </c>
      <c r="C18" s="17" t="inlineStr">
        <is>
          <t>Yes</t>
        </is>
      </c>
      <c r="D18" s="18" t="n"/>
      <c r="E18" s="12" t="n"/>
      <c r="F18" s="12" t="n"/>
      <c r="G18" s="12" t="n"/>
      <c r="H18" s="19">
        <f>IF(B18&lt;&gt;"Yes","",IF(OR(E18="",F18="",G18=""),"",E18+F18+G18))</f>
        <v/>
      </c>
      <c r="I18" s="20" t="n"/>
      <c r="J18" s="8" t="n"/>
      <c r="K18" s="8" t="n"/>
      <c r="N18" s="21">
        <f>IF(B18="Yes",IF(OR(D18="",H18=""),1,0),0)</f>
        <v/>
      </c>
      <c r="O18" s="21">
        <f>IF(AND(B18="Yes",N18=0),D18*H18,0)</f>
        <v/>
      </c>
      <c r="P18" s="21">
        <f>IF(B18="Yes",IF(OR(I18="",H18=""),1,0),0)</f>
        <v/>
      </c>
      <c r="Q18" s="21">
        <f>IF(AND(B18="Yes",P18=0),I18*H18,0)</f>
        <v/>
      </c>
      <c r="R18" s="21">
        <f>IF(AND(B18="Yes",I18=""),1,0)</f>
        <v/>
      </c>
    </row>
    <row r="19" ht="22" customHeight="1">
      <c r="A19" s="22" t="inlineStr">
        <is>
          <t>Custom path 1</t>
        </is>
      </c>
      <c r="B19" s="17" t="inlineStr">
        <is>
          <t>No</t>
        </is>
      </c>
      <c r="C19" s="17" t="inlineStr">
        <is>
          <t>Yes</t>
        </is>
      </c>
      <c r="D19" s="18" t="n"/>
      <c r="E19" s="12" t="n"/>
      <c r="F19" s="12" t="n"/>
      <c r="G19" s="12" t="n"/>
      <c r="H19" s="19">
        <f>IF(B19&lt;&gt;"Yes","",IF(OR(E19="",F19="",G19=""),"",E19+F19+G19))</f>
        <v/>
      </c>
      <c r="I19" s="20" t="n"/>
      <c r="J19" s="8" t="n"/>
      <c r="K19" s="8" t="n"/>
      <c r="N19" s="21">
        <f>IF(B19="Yes",IF(OR(D19="",H19=""),1,0),0)</f>
        <v/>
      </c>
      <c r="O19" s="21">
        <f>IF(AND(B19="Yes",N19=0),D19*H19,0)</f>
        <v/>
      </c>
      <c r="P19" s="21">
        <f>IF(B19="Yes",IF(OR(I19="",H19=""),1,0),0)</f>
        <v/>
      </c>
      <c r="Q19" s="21">
        <f>IF(AND(B19="Yes",P19=0),I19*H19,0)</f>
        <v/>
      </c>
      <c r="R19" s="21">
        <f>IF(AND(B19="Yes",I19=""),1,0)</f>
        <v/>
      </c>
    </row>
    <row r="20" ht="22" customHeight="1">
      <c r="A20" s="22" t="inlineStr">
        <is>
          <t>Custom path 2</t>
        </is>
      </c>
      <c r="B20" s="17" t="inlineStr">
        <is>
          <t>No</t>
        </is>
      </c>
      <c r="C20" s="17" t="inlineStr">
        <is>
          <t>Yes</t>
        </is>
      </c>
      <c r="D20" s="18" t="n"/>
      <c r="E20" s="12" t="n"/>
      <c r="F20" s="12" t="n"/>
      <c r="G20" s="12" t="n"/>
      <c r="H20" s="19">
        <f>IF(B20&lt;&gt;"Yes","",IF(OR(E20="",F20="",G20=""),"",E20+F20+G20))</f>
        <v/>
      </c>
      <c r="I20" s="20" t="n"/>
      <c r="J20" s="8" t="n"/>
      <c r="K20" s="8" t="n"/>
      <c r="N20" s="21">
        <f>IF(B20="Yes",IF(OR(D20="",H20=""),1,0),0)</f>
        <v/>
      </c>
      <c r="O20" s="21">
        <f>IF(AND(B20="Yes",N20=0),D20*H20,0)</f>
        <v/>
      </c>
      <c r="P20" s="21">
        <f>IF(B20="Yes",IF(OR(I20="",H20=""),1,0),0)</f>
        <v/>
      </c>
      <c r="Q20" s="21">
        <f>IF(AND(B20="Yes",P20=0),I20*H20,0)</f>
        <v/>
      </c>
      <c r="R20" s="21">
        <f>IF(AND(B20="Yes",I20=""),1,0)</f>
        <v/>
      </c>
    </row>
    <row r="22">
      <c r="A22" s="10" t="inlineStr">
        <is>
          <t>C · Budget</t>
        </is>
      </c>
    </row>
    <row r="23">
      <c r="A23" s="11" t="inlineStr">
        <is>
          <t>Per-task token budget</t>
        </is>
      </c>
      <c r="C23" s="12" t="n"/>
    </row>
    <row r="24">
      <c r="A24" s="11" t="inlineStr">
        <is>
          <t>The budget is enforced…</t>
        </is>
      </c>
      <c r="C24" s="8" t="n"/>
    </row>
    <row r="25" ht="46" customHeight="1">
      <c r="A25" s="11" t="inlineStr">
        <is>
          <t>Your price per million tokens (optional)</t>
        </is>
      </c>
      <c r="C25" s="23" t="n"/>
      <c r="E25" s="13" t="inlineStr">
        <is>
          <t>Type it in the shaded cell to the left. Everything else on this sheet is in tokens; fill this in and the two cost rows below appear. It is blank in the Example on purpose, because it is the one figure nobody else can supply: it depends on your provider, your tier and your own mix of input and output tokens. One number, not two — if input and output are priced differently, average them by the ratio your traces show. Your own currency; no symbol is shown.</t>
        </is>
      </c>
    </row>
    <row r="26">
      <c r="A26" s="11" t="inlineStr">
        <is>
          <t>Currency (optional)</t>
        </is>
      </c>
      <c r="C26" s="8" t="n"/>
      <c r="E26" s="13" t="inlineStr">
        <is>
          <t>A label only, printed beside the two cost rows. Nothing is converted.</t>
        </is>
      </c>
    </row>
    <row r="28">
      <c r="A28" s="10" t="inlineStr">
        <is>
          <t>The two numbers</t>
        </is>
      </c>
    </row>
    <row r="29" ht="20" customHeight="1">
      <c r="A29" s="24" t="inlineStr">
        <is>
          <t>Typical cost per task (tokens)</t>
        </is>
      </c>
      <c r="C29" s="25">
        <f>IF(OR(OR(C5="",C6=""),SUM(N14:N20)&gt;0),"",C5+C6+SUM(O14:O20))</f>
        <v/>
      </c>
      <c r="E29" s="13" t="inlineStr">
        <is>
          <t>Unit economics: what ONE task costs on a normal day, counting the rounds sent back.</t>
        </is>
      </c>
    </row>
    <row r="30" ht="20" customHeight="1">
      <c r="A30" s="11" t="inlineStr">
        <is>
          <t>…times what one clean run costs</t>
        </is>
      </c>
      <c r="C30" s="26">
        <f>IF(OR(C29="",C5="",C5&lt;=0),"",C29/C5)</f>
        <v/>
      </c>
      <c r="E30" s="13" t="inlineStr">
        <is>
          <t>A clean run is a task nothing sent back.</t>
        </is>
      </c>
    </row>
    <row r="31" ht="20" customHeight="1">
      <c r="A31" s="24" t="inlineStr">
        <is>
          <t>Typical demand at peak (tokens per minute)</t>
        </is>
      </c>
      <c r="C31" s="27">
        <f>IF(OR(C29="",C7=""),"",C7*C29)</f>
        <v/>
      </c>
      <c r="E31" s="13" t="inlineStr">
        <is>
          <t>Peak tasks per minute × the typical cost above.</t>
        </is>
      </c>
    </row>
    <row r="32" ht="20" customHeight="1">
      <c r="A32" s="11" t="inlineStr">
        <is>
          <t>…as a share of your quota</t>
        </is>
      </c>
      <c r="C32" s="28">
        <f>IF(OR(C31="",C8="",C8&lt;=0),"",C31/C8)</f>
        <v/>
      </c>
    </row>
    <row r="33" ht="20" customHeight="1">
      <c r="A33" s="24" t="inlineStr">
        <is>
          <t>Worst case per task (tokens)</t>
        </is>
      </c>
      <c r="C33" s="25">
        <f>IF((SUM(R14:R20)&gt;0),"Unbounded",IF(OR(OR(C5="",C6=""),(SUM(R14:R20)&gt;0),SUM(P14:P20)&gt;0),"",C5+C6+SUM(Q14:Q20)))</f>
        <v/>
      </c>
      <c r="E33" s="13" t="inlineStr">
        <is>
          <t>Availability: ONE task with every loop run to its cap.</t>
        </is>
      </c>
    </row>
    <row r="34" ht="20" customHeight="1">
      <c r="A34" s="11" t="inlineStr">
        <is>
          <t>…times what one clean run costs</t>
        </is>
      </c>
      <c r="C34" s="26">
        <f>IF(OR((SUM(R14:R20)&gt;0),C33="",C5="",C5&lt;=0),"",C33/C5)</f>
        <v/>
      </c>
    </row>
    <row r="35" ht="20" customHeight="1">
      <c r="A35" s="24" t="inlineStr">
        <is>
          <t>Worst case at peak (tokens per minute)</t>
        </is>
      </c>
      <c r="C35" s="27">
        <f>IF((SUM(R14:R20)&gt;0),"Unbounded",IF(OR(C33="",C7=""),"",C7*C33))</f>
        <v/>
      </c>
    </row>
    <row r="36" ht="20" customHeight="1">
      <c r="A36" s="11" t="inlineStr">
        <is>
          <t>…as a share of your quota</t>
        </is>
      </c>
      <c r="C36" s="28">
        <f>IF((SUM(R14:R20)&gt;0),"Unbounded",IF(OR(C35="",C8="",C8&lt;=0),"",C35/C8))</f>
        <v/>
      </c>
      <c r="E36" s="13" t="inlineStr">
        <is>
          <t>Over 100% means this workflow alone would ask for more than the pool holds.</t>
        </is>
      </c>
    </row>
    <row r="37" ht="20" customHeight="1">
      <c r="A37" s="24" t="inlineStr">
        <is>
          <t>Cost per task</t>
        </is>
      </c>
      <c r="C37" s="29">
        <f>IF(OR(C29="",C25=""),"",C29*C25/1000000)</f>
        <v/>
      </c>
      <c r="E37" s="13" t="inlineStr">
        <is>
          <t>Blank until a price is entered above. Everything else on this sheet is in tokens.</t>
        </is>
      </c>
    </row>
    <row r="38" ht="20" customHeight="1">
      <c r="A38" s="24" t="inlineStr">
        <is>
          <t>Cost per 1,000 tasks</t>
        </is>
      </c>
      <c r="C38" s="29">
        <f>IF(C37="","",C37*1000)</f>
        <v/>
      </c>
    </row>
    <row r="39" ht="20" customHeight="1">
      <c r="A39" s="11" t="inlineStr">
        <is>
          <t>…in</t>
        </is>
      </c>
      <c r="C39" s="7">
        <f>IF(C37="","",IF(C26="","your own currency",C26))</f>
        <v/>
      </c>
      <c r="E39" s="13" t="inlineStr">
        <is>
          <t>Whatever you called your currency.</t>
        </is>
      </c>
    </row>
    <row r="40">
      <c r="A40" s="10" t="inlineStr">
        <is>
          <t>The five checks</t>
        </is>
      </c>
      <c r="C40" s="13" t="inlineStr">
        <is>
          <t>Pass — nothing to do here.   ·   Attention — it works today, and something about it will surprise you.   ·   Fail — this is the one that stops you scaling, fix it first.</t>
        </is>
      </c>
    </row>
    <row r="41" ht="20" customHeight="1">
      <c r="A41" s="30" t="inlineStr">
        <is>
          <t>#</t>
        </is>
      </c>
      <c r="B41" s="30" t="inlineStr">
        <is>
          <t>Check</t>
        </is>
      </c>
      <c r="C41" s="30" t="n"/>
      <c r="D41" s="30" t="n"/>
      <c r="E41" s="30" t="n"/>
      <c r="F41" s="30" t="inlineStr">
        <is>
          <t>Status</t>
        </is>
      </c>
      <c r="G41" s="30" t="inlineStr">
        <is>
          <t>Why</t>
        </is>
      </c>
      <c r="H41" s="30" t="n"/>
      <c r="I41" s="30" t="n"/>
      <c r="J41" s="30" t="n"/>
      <c r="K41" s="30" t="n"/>
    </row>
    <row r="42" ht="76" customHeight="1">
      <c r="A42" s="31" t="n">
        <v>1</v>
      </c>
      <c r="B42" s="32" t="inlineStr">
        <is>
          <t>Every path that sends work back is listed
A path you have not listed is spend you cannot see. Most teams count their retries and miss the judge entirely, because a judge rejection looks like normal operation rather than a failure.</t>
        </is>
      </c>
      <c r="F42" s="33">
        <f>IF(COUNTIF(B14:B20,"Yes")=0,"Not answered",IF(COUNTIFS(B14:B20,"Yes",D14:D20,"")&gt;0,"Fail","Pass"))</f>
        <v/>
      </c>
      <c r="G42" s="14">
        <f>(IF(COUNTIF(B14:B20,"Yes")=0,"No path is marked as present yet.",IF(COUNTIFS(B14:B20,"Yes",D14:D20,"")&gt;0,"A present path has no average rounds. A path you cannot count is a path you cannot cost.","Every present path says how often it sends work back.")))&amp;IF((IF(COUNTIF(B14:B20,"Yes")=0,"",IF(COUNTIFS(B14:B20,"Yes",D14:D20,"")&gt;0,"Count send-backs divided by tasks over a normal week, from your judge verdicts, validation errors, tool errors and review queue.","")))="","",CHAR(10)&amp;"Do this: "&amp;(IF(COUNTIF(B14:B20,"Yes")=0,"",IF(COUNTIFS(B14:B20,"Yes",D14:D20,"")&gt;0,"Count send-backs divided by tasks over a normal week, from your judge verdicts, validation errors, tool errors and review queue.",""))))</f>
        <v/>
      </c>
    </row>
    <row r="43" ht="76" customHeight="1">
      <c r="A43" s="31" t="n">
        <v>2</v>
      </c>
      <c r="B43" s="32" t="inlineStr">
        <is>
          <t>Each round is costed as repeated, review and growth
A round is three things and teams usually count only the first. The review call and the growing context are what make a judge loop expensive, and neither appears in a retry counter.</t>
        </is>
      </c>
      <c r="F43" s="33">
        <f>IF(COUNTIF(B14:B20,"Yes")=0,"Not answered",IF(COUNTIFS(B14:B20,"Yes",E14:E20,"")+COUNTIFS(B14:B20,"Yes",F14:F20,"")+COUNTIFS(B14:B20,"Yes",G14:G20,"")&gt;0,"Fail",IF(COUNTIFS(B15:B18,"Yes",G15:G18,0)&gt;0,"Attention","Pass")))</f>
        <v/>
      </c>
      <c r="G43" s="14">
        <f>(IF(COUNTIF(B14:B20,"Yes")=0,"No path is marked as present yet.",IF(COUNTIFS(B14:B20,"Yes",E14:E20,"")+COUNTIFS(B14:B20,"Yes",F14:F20,"")+COUNTIFS(B14:B20,"Yes",G14:G20,"")&gt;0,"A present path is missing repeated, review or growth. Zero is a valid answer; blank is not.",IF(COUNTIFS(B15:B18,"Yes",G15:G18,0)&gt;0,"A judge, validation, tool or human path has no context growth. Redos usually carry more context. Check this.","Every present path has all three parts of a round."))))&amp;IF((IF(COUNTIF(B14:B20,"Yes")=0,"",IF(COUNTIFS(B14:B20,"Yes",E14:E20,"")+COUNTIFS(B14:B20,"Yes",F14:F20,"")+COUNTIFS(B14:B20,"Yes",G14:G20,"")&gt;0,"Open one trace that was sent back and read the three figures off it: the tokens of the steps that ran again, the checker's own call, and how much bigger the redo's input was.",IF(COUNTIFS(B15:B18,"Yes",G15:G18,0)&gt;0,"Compare the input tokens of the first attempt with the redo in one trace. If the critique, the error or the rejected draft is carried forward, growth is not zero.",""))))="","",CHAR(10)&amp;"Do this: "&amp;(IF(COUNTIF(B14:B20,"Yes")=0,"",IF(COUNTIFS(B14:B20,"Yes",E14:E20,"")+COUNTIFS(B14:B20,"Yes",F14:F20,"")+COUNTIFS(B14:B20,"Yes",G14:G20,"")&gt;0,"Open one trace that was sent back and read the three figures off it: the tokens of the steps that ran again, the checker's own call, and how much bigger the redo's input was.",IF(COUNTIFS(B15:B18,"Yes",G15:G18,0)&gt;0,"Compare the input tokens of the first attempt with the redo in one trace. If the critique, the error or the rejected draft is carried forward, growth is not zero.","")))))</f>
        <v/>
      </c>
    </row>
    <row r="44" ht="76" customHeight="1">
      <c r="A44" s="31" t="n">
        <v>3</v>
      </c>
      <c r="B44" s="32" t="inlineStr">
        <is>
          <t>Every loop has a limit, a decided outcome, and an owner
A loop with no cap has no worst case. This is the check that turns "it depends" into a number, and an uncapped path is the single most common finding here.</t>
        </is>
      </c>
      <c r="F44" s="33">
        <f>IF(COUNTIF(B14:B20,"Yes")=0,"Not answered",IF(OR(SUM(R14:R20)&gt;0,COUNTIFS(B14:B20,"Yes",J14:J20,"")+COUNTIFS(B14:B20,"Yes",J14:J20,"Not decided")&gt;0),"Fail",IF(COUNTIFS(B14:B20,"Yes",K14:K20,"")&gt;0,"Attention","Pass")))</f>
        <v/>
      </c>
      <c r="G44" s="14">
        <f>(IF(COUNTIF(B14:B20,"Yes")=0,"No path is marked as present yet.",IF(SUM(R14:R20)&gt;0,"A present path has no cap. Without one the worst case has no ceiling.",IF(COUNTIFS(B14:B20,"Yes",J14:J20,"")+COUNTIFS(B14:B20,"Yes",J14:J20,"Not decided")&gt;0,"A present path has no decided outcome after the last round.",IF(COUNTIFS(B14:B20,"Yes",K14:K20,"")&gt;0,"A path is capped with an outcome, but nobody owns it.","Every present path is capped, with a decided outcome and a named owner.")))))&amp;IF((IF(COUNTIF(B14:B20,"Yes")=0,"",IF(SUM(R14:R20)&gt;0,"Set a maximum rounds per task in your orchestrator, and decide what the agent does after the last one: fail and tell the user, hand to a human, ship with a warning, or queue it.",IF(COUNTIFS(B14:B20,"Yes",J14:J20,"")+COUNTIFS(B14:B20,"Yes",J14:J20,"Not decided")&gt;0,"Decide what the agent does after the last round: fail and tell the user, hand to a human, ship with a warning, or queue it.",IF(COUNTIFS(B14:B20,"Yes",K14:K20,"")&gt;0,"Name the person or team who picks it up when that outcome fires.","")))))="","",CHAR(10)&amp;"Do this: "&amp;(IF(COUNTIF(B14:B20,"Yes")=0,"",IF(SUM(R14:R20)&gt;0,"Set a maximum rounds per task in your orchestrator, and decide what the agent does after the last one: fail and tell the user, hand to a human, ship with a warning, or queue it.",IF(COUNTIFS(B14:B20,"Yes",J14:J20,"")+COUNTIFS(B14:B20,"Yes",J14:J20,"Not decided")&gt;0,"Decide what the agent does after the last round: fail and tell the user, hand to a human, ship with a warning, or queue it.",IF(COUNTIFS(B14:B20,"Yes",K14:K20,"")&gt;0,"Name the person or team who picks it up when that outcome fires.",""))))))</f>
        <v/>
      </c>
    </row>
    <row r="45" ht="76" customHeight="1">
      <c r="A45" s="31" t="n">
        <v>4</v>
      </c>
      <c r="B45" s="32" t="inlineStr">
        <is>
          <t>Both numbers fit: what you pay daily, and your busiest minute
One number is not enough, because the two ways this hurts you are different. The typical cost is what you pay every day, and it decides whether the product makes money. The worst case at peak decides whether one bad minute takes the whole system down. A workflow can be fine on one and fatal on the other.</t>
        </is>
      </c>
      <c r="F45" s="33">
        <f>IF((SUM(R14:R20)&gt;0),"Fail",IF(OR(C32="",C36=""),"Not answered",IF(C32&gt;1,"Fail",IF(AND(C32&lt;=0.8,C36&lt;=1),"Pass","Attention"))))</f>
        <v/>
      </c>
      <c r="G45" s="14">
        <f>(IF((SUM(R14:R20)&gt;0),"The worst case is unbounded, so there is no availability number to check.",IF(OR(C32="",C36=""),"Peak tasks per minute and the quota are needed for this one.",IF(C32&gt;1,"Your normal load already exceeds the quota.",IF(AND(C32&lt;=0.8,C36&lt;=1),"Normal load has headroom, and the worst case still fits.",IF(C32&lt;=0.8,"Normal load has headroom, but the worst case goes over the quota.","Normal load is above 80% of the quota. Any spike tips it over."))))))&amp;IF((IF((SUM(R14:R20)&gt;0),"Cap every present path first. Until then there is no worst case to compare against the quota.",IF(OR(C32="",C36=""),"",IF(C32&gt;1,"Cut what a round costs, lower the average rounds, or raise the quota. The path with the largest average rounds times round cost is the lever; on most workflows that is the judge.",IF(AND(C32&lt;=0.8,C36&lt;=1),"",IF(C32&lt;=0.8,"Lower the caps, or add a circuit breaker that stops new work once the refusal rate crosses a threshold, so a bad minute cannot reach the worst case.","Get normal load under 80% of the quota: cut the round cost, cut the average rounds, or raise the quota."))))))="","",CHAR(10)&amp;"Do this: "&amp;(IF((SUM(R14:R20)&gt;0),"Cap every present path first. Until then there is no worst case to compare against the quota.",IF(OR(C32="",C36=""),"",IF(C32&gt;1,"Cut what a round costs, lower the average rounds, or raise the quota. The path with the largest average rounds times round cost is the lever; on most workflows that is the judge.",IF(AND(C32&lt;=0.8,C36&lt;=1),"",IF(C32&lt;=0.8,"Lower the caps, or add a circuit breaker that stops new work once the refusal rate crosses a threshold, so a bad minute cannot reach the worst case.","Get normal load under 80% of the quota: cut the round cost, cut the average rounds, or raise the quota.")))))))</f>
        <v/>
      </c>
    </row>
    <row r="46" ht="76" customHeight="1">
      <c r="A46" s="31" t="n">
        <v>5</v>
      </c>
      <c r="B46" s="32" t="inlineStr">
        <is>
          <t>One token budget for the whole task, not one per call
A task that goes round three times spends three times. A budget checked on each call sees the attempts one at a time and never sees the total, so it cannot stop a task that is running away. To do that, every round has to count against one limit that belongs to the task.</t>
        </is>
      </c>
      <c r="F46" s="33">
        <f>IF(C24="","Not answered",IF(C24&lt;&gt;"Per task, across all rounds","Fail",IF(OR(C23="",C29=""),"Not answered",IF(C23&lt;C29,"Fail",IF(OR((SUM(R14:R20)&gt;0),AND(C33&lt;&gt;"",C33&lt;&gt;"Unbounded",C33&gt;C23)),"Pass",IF(C33="","Not answered","Attention"))))))</f>
        <v/>
      </c>
      <c r="G46" s="14">
        <f>(IF(C24="","Say how the budget is enforced.",IF(C24="Per call only","A per-call budget never sees the rounds add up. The task is what costs money.",IF(C24="Not enforced","Nothing stops a task at a token total.",IF(OR(C23="",C29=""),"Enter a per-task budget to check it against the two totals.",IF(C23&lt;C29,"The budget will cut normal tasks short.",IF(OR((SUM(R14:R20)&gt;0),AND(C33&lt;&gt;"",C33&lt;&gt;"Unbounded",C33&gt;C23)),"The budget stops the worst case. Make sure check 3's outcome runs when it does.",IF(C33="","The worst case is not worked out yet.","The budget never binds; your caps are the only stop."))))))))&amp;IF((IF(C24="","",IF(C24&lt;&gt;"Per task, across all rounds","Count tokens against the task, across every round, and stop the task when it crosses the budget. Then make check 3's outcome run when it does.",IF(OR(C23="",C29=""),"",IF(C23&lt;C29,"Raise the budget above the typical cost per task, or cut the round cost so a normal task fits inside it.",IF(OR((SUM(R14:R20)&gt;0),AND(C33&lt;&gt;"",C33&lt;&gt;"Unbounded",C33&gt;C23)),"",IF(C33="","","Set the budget between the typical cost and the worst case, so it actually stops a runaway task.")))))))="","",CHAR(10)&amp;"Do this: "&amp;(IF(C24="","",IF(C24&lt;&gt;"Per task, across all rounds","Count tokens against the task, across every round, and stop the task when it crosses the budget. Then make check 3's outcome run when it does.",IF(OR(C23="",C29=""),"",IF(C23&lt;C29,"Raise the budget above the typical cost per task, or cut the round cost so a normal task fits inside it.",IF(OR((SUM(R14:R20)&gt;0),AND(C33&lt;&gt;"",C33&lt;&gt;"Unbounded",C33&gt;C23)),"",IF(C33="","","Set the budget between the typical cost and the worst case, so it actually stops a runaway task."))))))))</f>
        <v/>
      </c>
    </row>
    <row r="48" ht="52" customHeight="1">
      <c r="A48" s="1" t="inlineStr">
        <is>
          <t>Your next step</t>
        </is>
      </c>
      <c r="C48" s="6">
        <f>IF(COUNTIF(F42:F46,"Fail")&gt;0,"Check "&amp;INDEX(A42:A46,MATCH("Fail",F42:F46,0))&amp;" — "&amp;INDEX(G42:G46,MATCH("Fail",F42:F46,0)),IF(COUNTIF(F42:F46,"Attention")&gt;0,"Check "&amp;INDEX(A42:A46,MATCH("Attention",F42:F46,0))&amp;" — "&amp;INDEX(G42:G46,MATCH("Attention",F42:F46,0)),"Nothing outstanding."))</f>
        <v/>
      </c>
    </row>
  </sheetData>
  <sheetProtection selectLockedCells="0" selectUnlockedCells="0" sheet="1" objects="0" insertRows="1" insertHyperlinks="1" autoFilter="1" scenarios="0" formatColumns="1" deleteColumns="1" insertColumns="1" pivotTables="1" deleteRows="1" formatCells="0" formatRows="1" sort="1"/>
  <mergeCells count="61">
    <mergeCell ref="C34:D34"/>
    <mergeCell ref="A48:B48"/>
    <mergeCell ref="A24:B24"/>
    <mergeCell ref="A30:B30"/>
    <mergeCell ref="E36:K36"/>
    <mergeCell ref="C24:D24"/>
    <mergeCell ref="C30:D30"/>
    <mergeCell ref="E26:K26"/>
    <mergeCell ref="G43:K43"/>
    <mergeCell ref="C33:D33"/>
    <mergeCell ref="C40:K40"/>
    <mergeCell ref="G42:K42"/>
    <mergeCell ref="A36:B36"/>
    <mergeCell ref="E25:K25"/>
    <mergeCell ref="A6:B6"/>
    <mergeCell ref="C35:D35"/>
    <mergeCell ref="E37:K37"/>
    <mergeCell ref="B45:E45"/>
    <mergeCell ref="B41:E41"/>
    <mergeCell ref="C29:D29"/>
    <mergeCell ref="A7:B7"/>
    <mergeCell ref="A25:B25"/>
    <mergeCell ref="D6:K6"/>
    <mergeCell ref="A37:B37"/>
    <mergeCell ref="C48:K48"/>
    <mergeCell ref="C31:D31"/>
    <mergeCell ref="B46:E46"/>
    <mergeCell ref="E33:K33"/>
    <mergeCell ref="A26:B26"/>
    <mergeCell ref="E39:K39"/>
    <mergeCell ref="A12:K12"/>
    <mergeCell ref="D7:K7"/>
    <mergeCell ref="B43:E43"/>
    <mergeCell ref="A33:B33"/>
    <mergeCell ref="A5:B5"/>
    <mergeCell ref="A2:K2"/>
    <mergeCell ref="E29:K29"/>
    <mergeCell ref="A32:B32"/>
    <mergeCell ref="C36:D36"/>
    <mergeCell ref="A23:B23"/>
    <mergeCell ref="G45:K45"/>
    <mergeCell ref="A8:B8"/>
    <mergeCell ref="B42:E42"/>
    <mergeCell ref="C39:D39"/>
    <mergeCell ref="A35:B35"/>
    <mergeCell ref="A38:B38"/>
    <mergeCell ref="E31:K31"/>
    <mergeCell ref="C32:D32"/>
    <mergeCell ref="A29:B29"/>
    <mergeCell ref="C38:D38"/>
    <mergeCell ref="D8:K8"/>
    <mergeCell ref="E30:K30"/>
    <mergeCell ref="B44:E44"/>
    <mergeCell ref="C37:D37"/>
    <mergeCell ref="G44:K44"/>
    <mergeCell ref="G41:K41"/>
    <mergeCell ref="D5:K5"/>
    <mergeCell ref="G46:K46"/>
    <mergeCell ref="A31:B31"/>
    <mergeCell ref="A39:B39"/>
    <mergeCell ref="A34:B34"/>
  </mergeCells>
  <conditionalFormatting sqref="A14:K20">
    <cfRule type="expression" priority="1" dxfId="0">
      <formula>$B14&lt;&gt;"Yes"</formula>
    </cfRule>
  </conditionalFormatting>
  <conditionalFormatting sqref="F42:F46">
    <cfRule type="expression" priority="2" dxfId="1">
      <formula>$F42="Pass"</formula>
    </cfRule>
    <cfRule type="expression" priority="3" dxfId="2">
      <formula>$F42="Attention"</formula>
    </cfRule>
    <cfRule type="expression" priority="4" dxfId="3">
      <formula>$F42="Fail"</formula>
    </cfRule>
  </conditionalFormatting>
  <dataValidations count="3">
    <dataValidation sqref="B14:C20" showDropDown="0" showInputMessage="0" showErrorMessage="0" allowBlank="1" type="list">
      <formula1>$T$1:$T$2</formula1>
    </dataValidation>
    <dataValidation sqref="J14:J20" showDropDown="0" showInputMessage="0" showErrorMessage="0" allowBlank="1" type="list">
      <formula1>$T$4:$T$8</formula1>
    </dataValidation>
    <dataValidation sqref="C24" showDropDown="0" showInputMessage="0" showErrorMessage="0" allowBlank="1" type="list">
      <formula1>$T$10:$T$12</formula1>
    </dataValidation>
  </dataValidations>
  <pageMargins left="0.4" right="0.4" top="0.4" bottom="0.4"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D47"/>
  <sheetViews>
    <sheetView showGridLines="0" workbookViewId="0">
      <pane ySplit="3" topLeftCell="A4" activePane="bottomLeft" state="frozen"/>
      <selection pane="bottomLeft" activeCell="A1" sqref="A1"/>
    </sheetView>
  </sheetViews>
  <sheetFormatPr baseColWidth="8" defaultRowHeight="15"/>
  <cols>
    <col width="2.4" customWidth="1" min="1" max="1"/>
    <col width="26" customWidth="1" min="2" max="2"/>
    <col width="20" customWidth="1" min="3" max="3"/>
    <col width="88" customWidth="1" min="4" max="4"/>
  </cols>
  <sheetData>
    <row r="1" ht="26" customHeight="1">
      <c r="A1" s="9" t="inlineStr">
        <is>
          <t>What each path means</t>
        </is>
      </c>
    </row>
    <row r="2" ht="32" customHeight="1">
      <c r="B2" s="3" t="inlineStr">
        <is>
          <t>Add a path on the Check tab only if it makes the model do work a second time. That is what this workbook counts. A send-back that spends no further tokens belongs in your process notes, not here.</t>
        </is>
      </c>
    </row>
    <row r="4" ht="30" customHeight="1">
      <c r="B4" s="34" t="inlineStr">
        <is>
          <t>Transport refusal</t>
        </is>
      </c>
      <c r="C4" s="6" t="inlineStr">
        <is>
          <t>The model or tool API did not answer. This is a failure to reach the service, not a problem with the output.</t>
        </is>
      </c>
    </row>
    <row r="5" ht="16" customHeight="1">
      <c r="C5" s="14" t="inlineStr">
        <is>
          <t>Examples</t>
        </is>
      </c>
      <c r="D5" s="14" t="inlineStr">
        <is>
          <t>429 rate limit, 503 unavailable, or a timeout</t>
        </is>
      </c>
    </row>
    <row r="6" ht="16" customHeight="1">
      <c r="C6" s="14" t="inlineStr">
        <is>
          <t>Bites</t>
        </is>
      </c>
      <c r="D6" s="14" t="inlineStr">
        <is>
          <t>At peak only</t>
        </is>
      </c>
    </row>
    <row r="7" ht="16" customHeight="1">
      <c r="C7" s="14" t="inlineStr">
        <is>
          <t>Context grows</t>
        </is>
      </c>
      <c r="D7" s="14" t="inlineStr">
        <is>
          <t>No</t>
        </is>
      </c>
    </row>
    <row r="8" ht="16" customHeight="1">
      <c r="C8" s="14" t="inlineStr">
        <is>
          <t>Attempt billed</t>
        </is>
      </c>
      <c r="D8" s="14" t="inlineStr">
        <is>
          <t>Usually not for the refused call itself. The repeated steps are billed.</t>
        </is>
      </c>
    </row>
    <row r="9" ht="45" customHeight="1">
      <c r="C9" s="35" t="inlineStr">
        <is>
          <t>Work repeated</t>
        </is>
      </c>
      <c r="D9" s="14" t="inlineStr">
        <is>
          <t>Depends on what your code does next, and this is the number people get wrong. If it retries only the failed call, nothing is repeated and this is 0. If it restarts the task, it is every step that already succeeded and now runs again.</t>
        </is>
      </c>
    </row>
    <row r="10" ht="16" customHeight="1">
      <c r="C10" s="35" t="inlineStr">
        <is>
          <t>Review call</t>
        </is>
      </c>
      <c r="D10" s="14" t="inlineStr">
        <is>
          <t>Usually 0. Nothing re-reads a call that never returned.</t>
        </is>
      </c>
    </row>
    <row r="11" ht="16" customHeight="1">
      <c r="C11" s="35" t="inlineStr">
        <is>
          <t>Context growth</t>
        </is>
      </c>
      <c r="D11" s="14" t="inlineStr">
        <is>
          <t>Usually 0. The same request is sent again, unchanged.</t>
        </is>
      </c>
    </row>
    <row r="13" ht="30" customHeight="1">
      <c r="B13" s="34" t="inlineStr">
        <is>
          <t>Judge / critic rejection</t>
        </is>
      </c>
      <c r="C13" s="6" t="inlineStr">
        <is>
          <t>A model or a rubric reads the finished output, decides it is not good enough, and sends it back with feedback.</t>
        </is>
      </c>
    </row>
    <row r="14" ht="16" customHeight="1">
      <c r="C14" s="14" t="inlineStr">
        <is>
          <t>Examples</t>
        </is>
      </c>
      <c r="D14" s="14" t="inlineStr">
        <is>
          <t>an LLM-as-judge fails the draft</t>
        </is>
      </c>
    </row>
    <row r="15" ht="16" customHeight="1">
      <c r="C15" s="14" t="inlineStr">
        <is>
          <t>Bites</t>
        </is>
      </c>
      <c r="D15" s="14" t="inlineStr">
        <is>
          <t>Every run</t>
        </is>
      </c>
    </row>
    <row r="16" ht="16" customHeight="1">
      <c r="C16" s="14" t="inlineStr">
        <is>
          <t>Context grows</t>
        </is>
      </c>
      <c r="D16" s="14" t="inlineStr">
        <is>
          <t>Yes</t>
        </is>
      </c>
    </row>
    <row r="17" ht="16" customHeight="1">
      <c r="C17" s="14" t="inlineStr">
        <is>
          <t>Attempt billed</t>
        </is>
      </c>
      <c r="D17" s="14" t="inlineStr">
        <is>
          <t>Yes</t>
        </is>
      </c>
    </row>
    <row r="18" ht="16" customHeight="1">
      <c r="C18" s="35" t="inlineStr">
        <is>
          <t>Work repeated</t>
        </is>
      </c>
      <c r="D18" s="14" t="inlineStr">
        <is>
          <t>The steps that produce the output again. Often just the drafting step rather than the whole task.</t>
        </is>
      </c>
    </row>
    <row r="19" ht="30" customHeight="1">
      <c r="C19" s="35" t="inlineStr">
        <is>
          <t>Review call</t>
        </is>
      </c>
      <c r="D19" s="14" t="inlineStr">
        <is>
          <t>The judge's own call, on the new attempt. It reads the whole output plus its rubric, so its input is usually large. This is the line teams forget.</t>
        </is>
      </c>
    </row>
    <row r="20" ht="16" customHeight="1">
      <c r="C20" s="35" t="inlineStr">
        <is>
          <t>Context growth</t>
        </is>
      </c>
      <c r="D20" s="14" t="inlineStr">
        <is>
          <t>The critique carried into the redo, so the next attempt has more input than the one it replaced.</t>
        </is>
      </c>
    </row>
    <row r="22" ht="30" customHeight="1">
      <c r="B22" s="34" t="inlineStr">
        <is>
          <t>Validation failure</t>
        </is>
      </c>
      <c r="C22" s="6" t="inlineStr">
        <is>
          <t>The output did not parse, did not match the schema, or tripped a guardrail, so the model has to produce it again.</t>
        </is>
      </c>
    </row>
    <row r="23" ht="16" customHeight="1">
      <c r="C23" s="14" t="inlineStr">
        <is>
          <t>Examples</t>
        </is>
      </c>
      <c r="D23" s="14" t="inlineStr">
        <is>
          <t>bad JSON, schema mismatch, guardrail trip</t>
        </is>
      </c>
    </row>
    <row r="24" ht="16" customHeight="1">
      <c r="C24" s="14" t="inlineStr">
        <is>
          <t>Bites</t>
        </is>
      </c>
      <c r="D24" s="14" t="inlineStr">
        <is>
          <t>Every run</t>
        </is>
      </c>
    </row>
    <row r="25" ht="16" customHeight="1">
      <c r="C25" s="14" t="inlineStr">
        <is>
          <t>Context grows</t>
        </is>
      </c>
      <c r="D25" s="14" t="inlineStr">
        <is>
          <t>Usually</t>
        </is>
      </c>
    </row>
    <row r="26" ht="16" customHeight="1">
      <c r="C26" s="14" t="inlineStr">
        <is>
          <t>Attempt billed</t>
        </is>
      </c>
      <c r="D26" s="14" t="inlineStr">
        <is>
          <t>Yes</t>
        </is>
      </c>
    </row>
    <row r="27" ht="16" customHeight="1">
      <c r="C27" s="35" t="inlineStr">
        <is>
          <t>Work repeated</t>
        </is>
      </c>
      <c r="D27" s="14" t="inlineStr">
        <is>
          <t>The step that produced the invalid output.</t>
        </is>
      </c>
    </row>
    <row r="28" ht="30" customHeight="1">
      <c r="C28" s="35" t="inlineStr">
        <is>
          <t>Review call</t>
        </is>
      </c>
      <c r="D28" s="14" t="inlineStr">
        <is>
          <t>The validator's own cost. It is 0 when the check is code, such as a JSON schema check, rather than a model.</t>
        </is>
      </c>
    </row>
    <row r="29" ht="16" customHeight="1">
      <c r="C29" s="35" t="inlineStr">
        <is>
          <t>Context growth</t>
        </is>
      </c>
      <c r="D29" s="14" t="inlineStr">
        <is>
          <t>The error message handed back so the model knows what to fix.</t>
        </is>
      </c>
    </row>
    <row r="31" ht="30" customHeight="1">
      <c r="B31" s="34" t="inlineStr">
        <is>
          <t>Tool error</t>
        </is>
      </c>
      <c r="C31" s="6" t="inlineStr">
        <is>
          <t>A tool the agent called returned an error: not found, permission denied, bad arguments. The agent has to re-plan or try again.</t>
        </is>
      </c>
    </row>
    <row r="32" ht="16" customHeight="1">
      <c r="C32" s="14" t="inlineStr">
        <is>
          <t>Examples</t>
        </is>
      </c>
      <c r="D32" s="14" t="inlineStr">
        <is>
          <t>not found, permission denied, bad arguments</t>
        </is>
      </c>
    </row>
    <row r="33" ht="16" customHeight="1">
      <c r="C33" s="14" t="inlineStr">
        <is>
          <t>Bites</t>
        </is>
      </c>
      <c r="D33" s="14" t="inlineStr">
        <is>
          <t>Every run</t>
        </is>
      </c>
    </row>
    <row r="34" ht="16" customHeight="1">
      <c r="C34" s="14" t="inlineStr">
        <is>
          <t>Context grows</t>
        </is>
      </c>
      <c r="D34" s="14" t="inlineStr">
        <is>
          <t>Yes</t>
        </is>
      </c>
    </row>
    <row r="35" ht="16" customHeight="1">
      <c r="C35" s="14" t="inlineStr">
        <is>
          <t>Attempt billed</t>
        </is>
      </c>
      <c r="D35" s="14" t="inlineStr">
        <is>
          <t>Yes</t>
        </is>
      </c>
    </row>
    <row r="36" ht="16" customHeight="1">
      <c r="C36" s="35" t="inlineStr">
        <is>
          <t>Work repeated</t>
        </is>
      </c>
      <c r="D36" s="14" t="inlineStr">
        <is>
          <t>The reasoning steps that run again to work out what to do instead.</t>
        </is>
      </c>
    </row>
    <row r="37" ht="16" customHeight="1">
      <c r="C37" s="35" t="inlineStr">
        <is>
          <t>Review call</t>
        </is>
      </c>
      <c r="D37" s="14" t="inlineStr">
        <is>
          <t>Usually 0, unless something checks the new plan before it runs.</t>
        </is>
      </c>
    </row>
    <row r="38" ht="16" customHeight="1">
      <c r="C38" s="35" t="inlineStr">
        <is>
          <t>Context growth</t>
        </is>
      </c>
      <c r="D38" s="14" t="inlineStr">
        <is>
          <t>The error text and the failed attempt, carried into the next plan.</t>
        </is>
      </c>
    </row>
    <row r="40" ht="18" customHeight="1">
      <c r="B40" s="34" t="inlineStr">
        <is>
          <t>Human rejection</t>
        </is>
      </c>
      <c r="C40" s="6" t="inlineStr">
        <is>
          <t>A person reviewing the work sends it back. Their reading costs no tokens; the redo does.</t>
        </is>
      </c>
    </row>
    <row r="41" ht="16" customHeight="1">
      <c r="C41" s="14" t="inlineStr">
        <is>
          <t>Examples</t>
        </is>
      </c>
      <c r="D41" s="14" t="inlineStr">
        <is>
          <t>a maker-checker sends it back</t>
        </is>
      </c>
    </row>
    <row r="42" ht="16" customHeight="1">
      <c r="C42" s="14" t="inlineStr">
        <is>
          <t>Bites</t>
        </is>
      </c>
      <c r="D42" s="14" t="inlineStr">
        <is>
          <t>Every run</t>
        </is>
      </c>
    </row>
    <row r="43" ht="16" customHeight="1">
      <c r="C43" s="14" t="inlineStr">
        <is>
          <t>Context grows</t>
        </is>
      </c>
      <c r="D43" s="14" t="inlineStr">
        <is>
          <t>Yes</t>
        </is>
      </c>
    </row>
    <row r="44" ht="16" customHeight="1">
      <c r="C44" s="14" t="inlineStr">
        <is>
          <t>Attempt billed</t>
        </is>
      </c>
      <c r="D44" s="14" t="inlineStr">
        <is>
          <t>Yes</t>
        </is>
      </c>
    </row>
    <row r="45" ht="16" customHeight="1">
      <c r="C45" s="35" t="inlineStr">
        <is>
          <t>Work repeated</t>
        </is>
      </c>
      <c r="D45" s="14" t="inlineStr">
        <is>
          <t>The steps that run again to produce a new version.</t>
        </is>
      </c>
    </row>
    <row r="46" ht="16" customHeight="1">
      <c r="C46" s="35" t="inlineStr">
        <is>
          <t>Review call</t>
        </is>
      </c>
      <c r="D46" s="14" t="inlineStr">
        <is>
          <t>0. A person reading the output consumes no tokens.</t>
        </is>
      </c>
    </row>
    <row r="47" ht="16" customHeight="1">
      <c r="C47" s="35" t="inlineStr">
        <is>
          <t>Context growth</t>
        </is>
      </c>
      <c r="D47" s="14" t="inlineStr">
        <is>
          <t>The reviewer's comments, carried into the redo.</t>
        </is>
      </c>
    </row>
  </sheetData>
  <sheetProtection selectLockedCells="0" selectUnlockedCells="0" sheet="1" objects="0" insertRows="1" insertHyperlinks="1" autoFilter="1" scenarios="0" formatColumns="1" deleteColumns="1" insertColumns="1" pivotTables="1" deleteRows="1" formatCells="0" formatRows="1" sort="1"/>
  <mergeCells count="6">
    <mergeCell ref="C13:D13"/>
    <mergeCell ref="C22:D22"/>
    <mergeCell ref="C40:D40"/>
    <mergeCell ref="C31:D31"/>
    <mergeCell ref="B2:D2"/>
    <mergeCell ref="C4:D4"/>
  </mergeCells>
  <pageMargins left="0.4" right="0.4"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9"/>
  <sheetViews>
    <sheetView showGridLines="0" workbookViewId="0">
      <pane ySplit="4" topLeftCell="A5" activePane="bottomLeft" state="frozen"/>
      <selection pane="bottomLeft" activeCell="A1" sqref="A1"/>
    </sheetView>
  </sheetViews>
  <sheetFormatPr baseColWidth="8" defaultRowHeight="15"/>
  <cols>
    <col width="2.4" customWidth="1" min="1" max="1"/>
    <col width="24" customWidth="1" min="2" max="2"/>
    <col width="13" customWidth="1" min="3" max="3"/>
    <col width="13" customWidth="1" min="4" max="4"/>
    <col width="24" customWidth="1" min="5" max="5"/>
    <col width="62" customWidth="1" min="6" max="6"/>
  </cols>
  <sheetData>
    <row r="1" ht="26" customHeight="1">
      <c r="A1" s="9" t="inlineStr">
        <is>
          <t>For scale: frontier rates</t>
        </is>
      </c>
    </row>
    <row r="2" ht="46" customHeight="1">
      <c r="B2" s="3" t="inlineStr">
        <is>
          <t>What one typical task on the Check tab would cost at what three frontier models charge. It is a range because input and output are priced differently: the low figure is all input, the high figure is all output, and real work sits between them, usually nearer the low end. Figures are US dollars. Checked 28 September 2026.</t>
        </is>
      </c>
    </row>
    <row r="4" ht="20" customHeight="1">
      <c r="B4" s="30" t="inlineStr">
        <is>
          <t>Model</t>
        </is>
      </c>
      <c r="C4" s="30" t="inlineStr">
        <is>
          <t>Input per 1M</t>
        </is>
      </c>
      <c r="D4" s="30" t="inlineStr">
        <is>
          <t>Output per 1M</t>
        </is>
      </c>
      <c r="E4" s="30" t="inlineStr">
        <is>
          <t>Your typical task</t>
        </is>
      </c>
      <c r="F4" s="30" t="inlineStr">
        <is>
          <t>Worth knowing</t>
        </is>
      </c>
    </row>
    <row r="5" ht="40" customHeight="1">
      <c r="B5" s="16" t="inlineStr">
        <is>
          <t>Claude Opus 5.5
Anthropic</t>
        </is>
      </c>
      <c r="C5" s="36" t="n">
        <v>4</v>
      </c>
      <c r="D5" s="36" t="n">
        <v>20</v>
      </c>
      <c r="E5" s="37">
        <f>IF('Check'!C29="","—",TEXT('Check'!C29*C5/1000000,"0.00")&amp;" – "&amp;TEXT('Check'!C29*D5/1000000,"0.00"))</f>
        <v/>
      </c>
      <c r="F5" s="38" t="inlineStr">
        <is>
          <t>US-only inference costs 1.1×. Fast mode costs 2×.</t>
        </is>
      </c>
    </row>
    <row r="6" ht="40" customHeight="1">
      <c r="B6" s="16" t="inlineStr">
        <is>
          <t>GPT-6 Astra
OpenAI</t>
        </is>
      </c>
      <c r="C6" s="36" t="n">
        <v>10</v>
      </c>
      <c r="D6" s="36" t="n">
        <v>50</v>
      </c>
      <c r="E6" s="37">
        <f>IF('Check'!C29="","—",TEXT('Check'!C29*C6/1000000,"0.00")&amp;" – "&amp;TEXT('Check'!C29*D6/1000000,"0.00"))</f>
        <v/>
      </c>
      <c r="F6" s="38" t="inlineStr">
        <is>
          <t>Long context costs $20 in and $75 out, so a growing redo can double this.</t>
        </is>
      </c>
    </row>
    <row r="7" ht="40" customHeight="1">
      <c r="B7" s="16" t="inlineStr">
        <is>
          <t>Gemini 3.1 Pro
Google</t>
        </is>
      </c>
      <c r="C7" s="36" t="n">
        <v>2</v>
      </c>
      <c r="D7" s="36" t="n">
        <v>12</v>
      </c>
      <c r="E7" s="37">
        <f>IF('Check'!C29="","—",TEXT('Check'!C29*C7/1000000,"0.00")&amp;" – "&amp;TEXT('Check'!C29*D7/1000000,"0.00"))</f>
        <v/>
      </c>
      <c r="F7" s="38" t="inlineStr">
        <is>
          <t>Prompts over 200k cost $4 in and $18 out.</t>
        </is>
      </c>
    </row>
    <row r="9" ht="40" customHeight="1">
      <c r="B9" s="14" t="inlineStr">
        <is>
          <t>Rates change, and two of these carry a condition that doubles them. Check the provider before you quote one: https://claude.com/pricing  ·  https://developers.openai.com/api/docs/pricing  ·  https://ai.google.dev/gemini-api/docs/pricing</t>
        </is>
      </c>
    </row>
  </sheetData>
  <sheetProtection selectLockedCells="0" selectUnlockedCells="0" sheet="1" objects="0" insertRows="1" insertHyperlinks="1" autoFilter="1" scenarios="0" formatColumns="1" deleteColumns="1" insertColumns="1" pivotTables="1" deleteRows="1" formatCells="0" formatRows="1" sort="1"/>
  <mergeCells count="2">
    <mergeCell ref="B2:F2"/>
    <mergeCell ref="B9:F9"/>
  </mergeCells>
  <pageMargins left="0.4" right="0.4" top="0.4" bottom="0.4"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C46"/>
  <sheetViews>
    <sheetView showGridLines="0" workbookViewId="0">
      <pane ySplit="3" topLeftCell="A4" activePane="bottomLeft" state="frozen"/>
      <selection pane="bottomLeft" activeCell="A1" sqref="A1"/>
    </sheetView>
  </sheetViews>
  <sheetFormatPr baseColWidth="8" defaultRowHeight="15"/>
  <cols>
    <col width="2.4" customWidth="1" min="1" max="1"/>
    <col width="34" customWidth="1" min="2" max="2"/>
    <col width="92" customWidth="1" min="3" max="3"/>
  </cols>
  <sheetData>
    <row r="1" ht="26" customHeight="1">
      <c r="A1" s="9" t="inlineStr">
        <is>
          <t>How to find these numbers</t>
        </is>
      </c>
    </row>
    <row r="2" ht="30" customHeight="1">
      <c r="B2" s="3" t="inlineStr">
        <is>
          <t>Where each figure lives in your own system. Where a product or a setting is named, check your provider's docs; names change.</t>
        </is>
      </c>
    </row>
    <row r="4" ht="28" customHeight="1">
      <c r="B4" s="34" t="inlineStr">
        <is>
          <t>Tokens for one clean run</t>
        </is>
      </c>
      <c r="C4" s="14" t="inlineStr">
        <is>
          <t>•  Open your tracing tool, for example Langfuse, LangSmith or Arize Phoenix, and filter to tasks that finished with nothing sent back.</t>
        </is>
      </c>
    </row>
    <row r="5" ht="16" customHeight="1">
      <c r="C5" s="14" t="inlineStr">
        <is>
          <t>•  Take 20 to 50 of them and use the median of total input plus output tokens.</t>
        </is>
      </c>
    </row>
    <row r="6" ht="28" customHeight="1">
      <c r="C6" s="14" t="inlineStr">
        <is>
          <t>•  No tracing? Every model API response carries a usage field with input and output token counts. Log it with a task id for a day, then add up the calls per task.</t>
        </is>
      </c>
    </row>
    <row r="8" ht="28" customHeight="1">
      <c r="B8" s="34" t="inlineStr">
        <is>
          <t>Always-on checks</t>
        </is>
      </c>
      <c r="C8" s="14" t="inlineStr">
        <is>
          <t>•  In the same traces, find the judge, validator or guardrail calls that ran on the first attempt, and take their median tokens.</t>
        </is>
      </c>
    </row>
    <row r="9" ht="28" customHeight="1">
      <c r="C9" s="14" t="inlineStr">
        <is>
          <t>•  If the check is code rather than a model, a JSON schema check for instance, its token cost is 0.</t>
        </is>
      </c>
    </row>
    <row r="11" ht="16" customHeight="1">
      <c r="B11" s="34" t="inlineStr">
        <is>
          <t>Average rounds per task, per path</t>
        </is>
      </c>
      <c r="C11" s="14" t="inlineStr">
        <is>
          <t>•  Take a normal week and count send-backs divided by tasks.</t>
        </is>
      </c>
    </row>
    <row r="12" ht="16" customHeight="1">
      <c r="C12" s="14" t="inlineStr">
        <is>
          <t>•  Judge: failed verdicts in your judge or eval logs.</t>
        </is>
      </c>
    </row>
    <row r="13" ht="16" customHeight="1">
      <c r="C13" s="14" t="inlineStr">
        <is>
          <t>•  Validation: parse errors, schema failures and guardrail blocks that triggered a redo.</t>
        </is>
      </c>
    </row>
    <row r="14" ht="16" customHeight="1">
      <c r="C14" s="14" t="inlineStr">
        <is>
          <t>•  Tool error: tool calls that returned an error and made the agent re-plan or retry.</t>
        </is>
      </c>
    </row>
    <row r="15" ht="16" customHeight="1">
      <c r="C15" s="14" t="inlineStr">
        <is>
          <t>•  Human: items sent back divided by items reviewed, from your review queue.</t>
        </is>
      </c>
    </row>
    <row r="16" ht="42" customHeight="1">
      <c r="C16" s="14" t="inlineStr">
        <is>
          <t>•  Transport refusal: 429, 503 and timeout counts from your client or gateway logs. Use a normal hour, which is usually close to 0. The peak matters for the worst case, not for the typical cost.</t>
        </is>
      </c>
    </row>
    <row r="18" ht="28" customHeight="1">
      <c r="B18" s="34" t="inlineStr">
        <is>
          <t>Work repeated</t>
        </is>
      </c>
      <c r="C18" s="14" t="inlineStr">
        <is>
          <t>•  Find out what your code does after a send-back: does it restart the task, redo the step, or retry the call only? The answer is in your orchestrator or retry code.</t>
        </is>
      </c>
    </row>
    <row r="19" ht="16" customHeight="1">
      <c r="C19" s="14" t="inlineStr">
        <is>
          <t>•  Then add up, from traces, the tokens of the steps that run again.</t>
        </is>
      </c>
    </row>
    <row r="20" ht="28" customHeight="1">
      <c r="C20" s="14" t="inlineStr">
        <is>
          <t>•  Hidden repeat — model SDK retries. Many SDKs retry some errors automatically, often twice by default. Those stack on top of any retries your own code makes.</t>
        </is>
      </c>
    </row>
    <row r="21" ht="28" customHeight="1">
      <c r="C21" s="14" t="inlineStr">
        <is>
          <t>•  Hidden repeat — graph re-entry. A graph framework looping back to an earlier node repeats every node in between.</t>
        </is>
      </c>
    </row>
    <row r="23" ht="16" customHeight="1">
      <c r="B23" s="34" t="inlineStr">
        <is>
          <t>Review call</t>
        </is>
      </c>
      <c r="C23" s="14" t="inlineStr">
        <is>
          <t>•  The judge's or checker's token count on a redo, from the same trace.</t>
        </is>
      </c>
    </row>
    <row r="24" ht="16" customHeight="1">
      <c r="C24" s="14" t="inlineStr">
        <is>
          <t>•  A judge usually reads the whole output plus a rubric, so its input is large.</t>
        </is>
      </c>
    </row>
    <row r="26" ht="42" customHeight="1">
      <c r="B26" s="34" t="inlineStr">
        <is>
          <t>Context growth</t>
        </is>
      </c>
      <c r="C26" s="14" t="inlineStr">
        <is>
          <t>•  In one trace with a send-back, compare the input tokens of the first attempt with those of the redo. The difference is the growth: the note, the error or the rejected draft carried forward.</t>
        </is>
      </c>
    </row>
    <row r="27" ht="28" customHeight="1">
      <c r="C27" s="14" t="inlineStr">
        <is>
          <t>•  If each round keeps all earlier notes, growth rises every round. Enter the average growth, or the last round’s growth for a cautious number.</t>
        </is>
      </c>
    </row>
    <row r="29" ht="28" customHeight="1">
      <c r="B29" s="34" t="inlineStr">
        <is>
          <t>Max rounds per task</t>
        </is>
      </c>
      <c r="C29" s="14" t="inlineStr">
        <is>
          <t>•  Your retry settings, the loop limit in your orchestrator (graph frameworks usually have a recursion or step limit), and your SDK’s retry setting.</t>
        </is>
      </c>
    </row>
    <row r="30" ht="28" customHeight="1">
      <c r="C30" s="14" t="inlineStr">
        <is>
          <t>•  If a path has no explicit limit in your code, leave the cap blank. The tool will show the worst case as unbounded, and that is the finding.</t>
        </is>
      </c>
    </row>
    <row r="32" ht="28" customHeight="1">
      <c r="B32" s="34" t="inlineStr">
        <is>
          <t>Peak tasks per minute</t>
        </is>
      </c>
      <c r="C32" s="14" t="inlineStr">
        <is>
          <t>•  The busiest minute in the last 30 days from your app metrics. Use the 99th-percentile minute, not the average.</t>
        </is>
      </c>
    </row>
    <row r="33" ht="16" customHeight="1">
      <c r="C33" s="14" t="inlineStr">
        <is>
          <t>•  Pre-launch: use your launch estimate and mark it as an estimate.</t>
        </is>
      </c>
    </row>
    <row r="35" ht="16" customHeight="1">
      <c r="B35" s="34" t="inlineStr">
        <is>
          <t>Tokens-per-minute quota</t>
        </is>
      </c>
      <c r="C35" s="14" t="inlineStr">
        <is>
          <t>•  The limits page in your model provider’s console, for your account tier and model.</t>
        </is>
      </c>
    </row>
    <row r="36" ht="28" customHeight="1">
      <c r="C36" s="14" t="inlineStr">
        <is>
          <t>•  Most providers also return rate-limit headers on each response showing the limit and what remains.</t>
        </is>
      </c>
    </row>
    <row r="37" ht="16" customHeight="1">
      <c r="C37" s="14" t="inlineStr">
        <is>
          <t>•  Note who else draws on the same key or organisation. The quota is usually shared.</t>
        </is>
      </c>
    </row>
    <row r="39" ht="16" customHeight="1">
      <c r="B39" s="34" t="inlineStr">
        <is>
          <t>Per-task budget</t>
        </is>
      </c>
      <c r="C39" s="14" t="inlineStr">
        <is>
          <t>•  Your own code or gateway config.</t>
        </is>
      </c>
    </row>
    <row r="40" ht="16" customHeight="1">
      <c r="C40" s="14" t="inlineStr">
        <is>
          <t>•  If nothing stops a task at a token total, the answer is "Not enforced".</t>
        </is>
      </c>
    </row>
    <row r="42" ht="16" customHeight="1">
      <c r="B42" s="34" t="inlineStr">
        <is>
          <t>Price per million tokens</t>
        </is>
      </c>
      <c r="C42" s="14" t="inlineStr">
        <is>
          <t>•  Your provider’s pricing page. Input and output are priced differently.</t>
        </is>
      </c>
    </row>
    <row r="43" ht="16" customHeight="1">
      <c r="C43" s="14" t="inlineStr">
        <is>
          <t>•  Blend them by your own ratio of input to output tokens, taken from traces.</t>
        </is>
      </c>
    </row>
    <row r="45" ht="16" customHeight="1">
      <c r="B45" s="34" t="inlineStr">
        <is>
          <t>No data yet?</t>
        </is>
      </c>
      <c r="C45" s="14" t="inlineStr">
        <is>
          <t>•  Use estimates and label them as estimates.</t>
        </is>
      </c>
    </row>
    <row r="46" ht="28" customHeight="1">
      <c r="C46" s="14" t="inlineStr">
        <is>
          <t>•  The check still shows which paths and which caps are missing. That is often the more useful finding.</t>
        </is>
      </c>
    </row>
  </sheetData>
  <sheetProtection selectLockedCells="0" selectUnlockedCells="0" sheet="1" objects="0" insertRows="1" insertHyperlinks="1" autoFilter="1" scenarios="0" formatColumns="1" deleteColumns="1" insertColumns="1" pivotTables="1" deleteRows="1" formatCells="0" formatRows="1" sort="1"/>
  <mergeCells count="33">
    <mergeCell ref="C23"/>
    <mergeCell ref="C39"/>
    <mergeCell ref="C8"/>
    <mergeCell ref="C32"/>
    <mergeCell ref="C19"/>
    <mergeCell ref="C13"/>
    <mergeCell ref="C37"/>
    <mergeCell ref="B2:C2"/>
    <mergeCell ref="C18"/>
    <mergeCell ref="C30"/>
    <mergeCell ref="C15"/>
    <mergeCell ref="C33"/>
    <mergeCell ref="C6"/>
    <mergeCell ref="C24"/>
    <mergeCell ref="C42"/>
    <mergeCell ref="C14"/>
    <mergeCell ref="C5"/>
    <mergeCell ref="C45"/>
    <mergeCell ref="C35"/>
    <mergeCell ref="C4"/>
    <mergeCell ref="C20"/>
    <mergeCell ref="C26"/>
    <mergeCell ref="C29"/>
    <mergeCell ref="C16"/>
    <mergeCell ref="C9"/>
    <mergeCell ref="C40"/>
    <mergeCell ref="C43"/>
    <mergeCell ref="C12"/>
    <mergeCell ref="C21"/>
    <mergeCell ref="C11"/>
    <mergeCell ref="C46"/>
    <mergeCell ref="C36"/>
    <mergeCell ref="C27"/>
  </mergeCells>
  <pageMargins left="0.4" right="0.4"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T48"/>
  <sheetViews>
    <sheetView showGridLines="0" workbookViewId="0">
      <pane ySplit="3" topLeftCell="A4" activePane="bottomLeft" state="frozen"/>
      <selection pane="bottomLeft" activeCell="A1" sqref="A1"/>
    </sheetView>
  </sheetViews>
  <sheetFormatPr baseColWidth="8" defaultRowHeight="15"/>
  <cols>
    <col width="26" customWidth="1" min="1" max="1"/>
    <col width="11" customWidth="1" min="2" max="2"/>
    <col width="10" customWidth="1" min="3" max="3"/>
    <col width="13" customWidth="1" min="4" max="4"/>
    <col width="14" customWidth="1" min="5" max="5"/>
    <col width="13" customWidth="1" min="6" max="6"/>
    <col width="15" customWidth="1" min="7" max="7"/>
    <col width="13" customWidth="1" min="8" max="8"/>
    <col width="12" customWidth="1" min="9" max="9"/>
    <col width="24" customWidth="1" min="10" max="10"/>
    <col width="18" customWidth="1" min="11" max="11"/>
    <col hidden="1" width="13" customWidth="1" min="14" max="14"/>
    <col hidden="1" width="13" customWidth="1" min="15" max="15"/>
    <col hidden="1" width="13" customWidth="1" min="16" max="16"/>
    <col hidden="1" width="13" customWidth="1" min="17" max="17"/>
    <col hidden="1" width="13" customWidth="1" min="18" max="18"/>
    <col hidden="1" width="13" customWidth="1" min="20" max="20"/>
  </cols>
  <sheetData>
    <row r="1" ht="26" customHeight="1">
      <c r="A1" s="9" t="inlineStr">
        <is>
          <t>Example</t>
        </is>
      </c>
      <c r="T1" t="inlineStr">
        <is>
          <t>Yes</t>
        </is>
      </c>
    </row>
    <row r="2" ht="18" customHeight="1">
      <c r="A2" s="3" t="inlineStr">
        <is>
          <t>Illustrative example: a scheduling agent. Not a real system or real figures.</t>
        </is>
      </c>
      <c r="T2" t="inlineStr">
        <is>
          <t>No</t>
        </is>
      </c>
    </row>
    <row r="4">
      <c r="A4" s="10" t="inlineStr">
        <is>
          <t>A · The workflow</t>
        </is>
      </c>
      <c r="T4" t="inlineStr">
        <is>
          <t>Fails and tells the user</t>
        </is>
      </c>
    </row>
    <row r="5" ht="20" customHeight="1">
      <c r="A5" s="11" t="inlineStr">
        <is>
          <t>Tokens for one clean run</t>
        </is>
      </c>
      <c r="C5" s="12" t="n">
        <v>43300</v>
      </c>
      <c r="D5" s="13" t="inlineStr">
        <is>
          <t>Input and output, for a task nothing sent back.</t>
        </is>
      </c>
      <c r="T5" t="inlineStr">
        <is>
          <t>Hands to a human</t>
        </is>
      </c>
    </row>
    <row r="6" ht="20" customHeight="1">
      <c r="A6" s="11" t="inlineStr">
        <is>
          <t>Always-on checks</t>
        </is>
      </c>
      <c r="C6" s="12" t="n">
        <v>11500</v>
      </c>
      <c r="D6" s="13" t="inlineStr">
        <is>
          <t>Checks that run on every task even when they pass. 0 if none.</t>
        </is>
      </c>
      <c r="T6" t="inlineStr">
        <is>
          <t>Ships with a warning</t>
        </is>
      </c>
    </row>
    <row r="7" ht="20" customHeight="1">
      <c r="A7" s="11" t="inlineStr">
        <is>
          <t>Peak tasks per minute</t>
        </is>
      </c>
      <c r="C7" s="12" t="n">
        <v>200</v>
      </c>
      <c r="D7" s="13" t="inlineStr">
        <is>
          <t>The busiest minute you expect.</t>
        </is>
      </c>
      <c r="T7" t="inlineStr">
        <is>
          <t>Queues for later</t>
        </is>
      </c>
    </row>
    <row r="8" ht="20" customHeight="1">
      <c r="A8" s="11" t="inlineStr">
        <is>
          <t>Tokens-per-minute quota</t>
        </is>
      </c>
      <c r="C8" s="12" t="n">
        <v>10000000</v>
      </c>
      <c r="D8" s="13" t="inlineStr">
        <is>
          <t>The shared limit this workflow draws from.</t>
        </is>
      </c>
      <c r="T8" t="inlineStr">
        <is>
          <t>Not decided</t>
        </is>
      </c>
    </row>
    <row r="10">
      <c r="T10" t="inlineStr">
        <is>
          <t>Per task, across all rounds</t>
        </is>
      </c>
    </row>
    <row r="11">
      <c r="A11" s="10" t="inlineStr">
        <is>
          <t>B · Paths that send work back</t>
        </is>
      </c>
      <c r="T11" t="inlineStr">
        <is>
          <t>Per call only</t>
        </is>
      </c>
    </row>
    <row r="12" ht="26" customHeight="1">
      <c r="A12" s="14" t="inlineStr">
        <is>
          <t>A round costs the same shape of thing whatever sent it back: the steps that run again, the check that re-reads the new attempt, and the extra context the redo carries. Zero is a real answer. Blank is not.</t>
        </is>
      </c>
      <c r="T12" t="inlineStr">
        <is>
          <t>Not enforced</t>
        </is>
      </c>
    </row>
    <row r="13" ht="30" customHeight="1">
      <c r="A13" s="15" t="inlineStr">
        <is>
          <t>Path</t>
        </is>
      </c>
      <c r="B13" s="15" t="inlineStr">
        <is>
          <t>Present?</t>
        </is>
      </c>
      <c r="C13" s="15" t="inlineStr">
        <is>
          <t>Billed?</t>
        </is>
      </c>
      <c r="D13" s="15" t="inlineStr">
        <is>
          <t>Avg rounds</t>
        </is>
      </c>
      <c r="E13" s="15" t="inlineStr">
        <is>
          <t>Work repeated</t>
        </is>
      </c>
      <c r="F13" s="15" t="inlineStr">
        <is>
          <t>Review call</t>
        </is>
      </c>
      <c r="G13" s="15" t="inlineStr">
        <is>
          <t>Context growth</t>
        </is>
      </c>
      <c r="H13" s="15" t="inlineStr">
        <is>
          <t>Round cost</t>
        </is>
      </c>
      <c r="I13" s="15" t="inlineStr">
        <is>
          <t>Max rounds</t>
        </is>
      </c>
      <c r="J13" s="15" t="inlineStr">
        <is>
          <t>After the last round…</t>
        </is>
      </c>
      <c r="K13" s="15" t="inlineStr">
        <is>
          <t>Owner</t>
        </is>
      </c>
    </row>
    <row r="14" ht="22" customHeight="1">
      <c r="A14" s="16" t="inlineStr">
        <is>
          <t>Transport refusal</t>
        </is>
      </c>
      <c r="B14" s="17" t="inlineStr">
        <is>
          <t>Yes</t>
        </is>
      </c>
      <c r="C14" s="17" t="inlineStr">
        <is>
          <t>No</t>
        </is>
      </c>
      <c r="D14" s="18" t="n">
        <v>0</v>
      </c>
      <c r="E14" s="12" t="n">
        <v>16700</v>
      </c>
      <c r="F14" s="12" t="n">
        <v>0</v>
      </c>
      <c r="G14" s="12" t="n">
        <v>0</v>
      </c>
      <c r="H14" s="19">
        <f>IF(B14&lt;&gt;"Yes","",IF(OR(E14="",F14="",G14=""),"",E14+F14+G14))</f>
        <v/>
      </c>
      <c r="I14" s="20" t="n">
        <v>3</v>
      </c>
      <c r="J14" s="8" t="inlineStr">
        <is>
          <t>Fails and tells the user</t>
        </is>
      </c>
      <c r="K14" s="8" t="inlineStr">
        <is>
          <t>Platform team</t>
        </is>
      </c>
      <c r="N14" s="21">
        <f>IF(B14="Yes",IF(OR(D14="",H14=""),1,0),0)</f>
        <v/>
      </c>
      <c r="O14" s="21">
        <f>IF(AND(B14="Yes",N14=0),D14*H14,0)</f>
        <v/>
      </c>
      <c r="P14" s="21">
        <f>IF(B14="Yes",IF(OR(I14="",H14=""),1,0),0)</f>
        <v/>
      </c>
      <c r="Q14" s="21">
        <f>IF(AND(B14="Yes",P14=0),I14*H14,0)</f>
        <v/>
      </c>
      <c r="R14" s="21">
        <f>IF(AND(B14="Yes",I14=""),1,0)</f>
        <v/>
      </c>
    </row>
    <row r="15" ht="22" customHeight="1">
      <c r="A15" s="16" t="inlineStr">
        <is>
          <t>Judge / critic rejection</t>
        </is>
      </c>
      <c r="B15" s="17" t="inlineStr">
        <is>
          <t>Yes</t>
        </is>
      </c>
      <c r="C15" s="17" t="inlineStr">
        <is>
          <t>Yes</t>
        </is>
      </c>
      <c r="D15" s="18" t="n">
        <v>2</v>
      </c>
      <c r="E15" s="12" t="n">
        <v>8900</v>
      </c>
      <c r="F15" s="12" t="n">
        <v>11500</v>
      </c>
      <c r="G15" s="12" t="n">
        <v>1500</v>
      </c>
      <c r="H15" s="19">
        <f>IF(B15&lt;&gt;"Yes","",IF(OR(E15="",F15="",G15=""),"",E15+F15+G15))</f>
        <v/>
      </c>
      <c r="I15" s="20" t="n">
        <v>3</v>
      </c>
      <c r="J15" s="8" t="inlineStr">
        <is>
          <t>Hands to a human</t>
        </is>
      </c>
      <c r="K15" s="8" t="inlineStr">
        <is>
          <t>Platform team</t>
        </is>
      </c>
      <c r="N15" s="21">
        <f>IF(B15="Yes",IF(OR(D15="",H15=""),1,0),0)</f>
        <v/>
      </c>
      <c r="O15" s="21">
        <f>IF(AND(B15="Yes",N15=0),D15*H15,0)</f>
        <v/>
      </c>
      <c r="P15" s="21">
        <f>IF(B15="Yes",IF(OR(I15="",H15=""),1,0),0)</f>
        <v/>
      </c>
      <c r="Q15" s="21">
        <f>IF(AND(B15="Yes",P15=0),I15*H15,0)</f>
        <v/>
      </c>
      <c r="R15" s="21">
        <f>IF(AND(B15="Yes",I15=""),1,0)</f>
        <v/>
      </c>
    </row>
    <row r="16" ht="22" customHeight="1">
      <c r="A16" s="16" t="inlineStr">
        <is>
          <t>Validation failure</t>
        </is>
      </c>
      <c r="B16" s="17" t="inlineStr">
        <is>
          <t>No</t>
        </is>
      </c>
      <c r="C16" s="17" t="inlineStr">
        <is>
          <t>Yes</t>
        </is>
      </c>
      <c r="D16" s="18" t="n"/>
      <c r="E16" s="12" t="n"/>
      <c r="F16" s="12" t="n"/>
      <c r="G16" s="12" t="n"/>
      <c r="H16" s="19">
        <f>IF(B16&lt;&gt;"Yes","",IF(OR(E16="",F16="",G16=""),"",E16+F16+G16))</f>
        <v/>
      </c>
      <c r="I16" s="20" t="n"/>
      <c r="J16" s="8" t="n"/>
      <c r="K16" s="8" t="n"/>
      <c r="N16" s="21">
        <f>IF(B16="Yes",IF(OR(D16="",H16=""),1,0),0)</f>
        <v/>
      </c>
      <c r="O16" s="21">
        <f>IF(AND(B16="Yes",N16=0),D16*H16,0)</f>
        <v/>
      </c>
      <c r="P16" s="21">
        <f>IF(B16="Yes",IF(OR(I16="",H16=""),1,0),0)</f>
        <v/>
      </c>
      <c r="Q16" s="21">
        <f>IF(AND(B16="Yes",P16=0),I16*H16,0)</f>
        <v/>
      </c>
      <c r="R16" s="21">
        <f>IF(AND(B16="Yes",I16=""),1,0)</f>
        <v/>
      </c>
    </row>
    <row r="17" ht="22" customHeight="1">
      <c r="A17" s="16" t="inlineStr">
        <is>
          <t>Tool error</t>
        </is>
      </c>
      <c r="B17" s="17" t="inlineStr">
        <is>
          <t>No</t>
        </is>
      </c>
      <c r="C17" s="17" t="inlineStr">
        <is>
          <t>Yes</t>
        </is>
      </c>
      <c r="D17" s="18" t="n"/>
      <c r="E17" s="12" t="n"/>
      <c r="F17" s="12" t="n"/>
      <c r="G17" s="12" t="n"/>
      <c r="H17" s="19">
        <f>IF(B17&lt;&gt;"Yes","",IF(OR(E17="",F17="",G17=""),"",E17+F17+G17))</f>
        <v/>
      </c>
      <c r="I17" s="20" t="n"/>
      <c r="J17" s="8" t="n"/>
      <c r="K17" s="8" t="n"/>
      <c r="N17" s="21">
        <f>IF(B17="Yes",IF(OR(D17="",H17=""),1,0),0)</f>
        <v/>
      </c>
      <c r="O17" s="21">
        <f>IF(AND(B17="Yes",N17=0),D17*H17,0)</f>
        <v/>
      </c>
      <c r="P17" s="21">
        <f>IF(B17="Yes",IF(OR(I17="",H17=""),1,0),0)</f>
        <v/>
      </c>
      <c r="Q17" s="21">
        <f>IF(AND(B17="Yes",P17=0),I17*H17,0)</f>
        <v/>
      </c>
      <c r="R17" s="21">
        <f>IF(AND(B17="Yes",I17=""),1,0)</f>
        <v/>
      </c>
    </row>
    <row r="18" ht="22" customHeight="1">
      <c r="A18" s="16" t="inlineStr">
        <is>
          <t>Human rejection</t>
        </is>
      </c>
      <c r="B18" s="17" t="inlineStr">
        <is>
          <t>No</t>
        </is>
      </c>
      <c r="C18" s="17" t="inlineStr">
        <is>
          <t>Yes</t>
        </is>
      </c>
      <c r="D18" s="18" t="n"/>
      <c r="E18" s="12" t="n"/>
      <c r="F18" s="12" t="n"/>
      <c r="G18" s="12" t="n"/>
      <c r="H18" s="19">
        <f>IF(B18&lt;&gt;"Yes","",IF(OR(E18="",F18="",G18=""),"",E18+F18+G18))</f>
        <v/>
      </c>
      <c r="I18" s="20" t="n"/>
      <c r="J18" s="8" t="n"/>
      <c r="K18" s="8" t="n"/>
      <c r="N18" s="21">
        <f>IF(B18="Yes",IF(OR(D18="",H18=""),1,0),0)</f>
        <v/>
      </c>
      <c r="O18" s="21">
        <f>IF(AND(B18="Yes",N18=0),D18*H18,0)</f>
        <v/>
      </c>
      <c r="P18" s="21">
        <f>IF(B18="Yes",IF(OR(I18="",H18=""),1,0),0)</f>
        <v/>
      </c>
      <c r="Q18" s="21">
        <f>IF(AND(B18="Yes",P18=0),I18*H18,0)</f>
        <v/>
      </c>
      <c r="R18" s="21">
        <f>IF(AND(B18="Yes",I18=""),1,0)</f>
        <v/>
      </c>
    </row>
    <row r="19" ht="22" customHeight="1">
      <c r="A19" s="22" t="inlineStr">
        <is>
          <t>Custom path 1</t>
        </is>
      </c>
      <c r="B19" s="17" t="inlineStr">
        <is>
          <t>No</t>
        </is>
      </c>
      <c r="C19" s="17" t="inlineStr">
        <is>
          <t>Yes</t>
        </is>
      </c>
      <c r="D19" s="18" t="n"/>
      <c r="E19" s="12" t="n"/>
      <c r="F19" s="12" t="n"/>
      <c r="G19" s="12" t="n"/>
      <c r="H19" s="19">
        <f>IF(B19&lt;&gt;"Yes","",IF(OR(E19="",F19="",G19=""),"",E19+F19+G19))</f>
        <v/>
      </c>
      <c r="I19" s="20" t="n"/>
      <c r="J19" s="8" t="n"/>
      <c r="K19" s="8" t="n"/>
      <c r="N19" s="21">
        <f>IF(B19="Yes",IF(OR(D19="",H19=""),1,0),0)</f>
        <v/>
      </c>
      <c r="O19" s="21">
        <f>IF(AND(B19="Yes",N19=0),D19*H19,0)</f>
        <v/>
      </c>
      <c r="P19" s="21">
        <f>IF(B19="Yes",IF(OR(I19="",H19=""),1,0),0)</f>
        <v/>
      </c>
      <c r="Q19" s="21">
        <f>IF(AND(B19="Yes",P19=0),I19*H19,0)</f>
        <v/>
      </c>
      <c r="R19" s="21">
        <f>IF(AND(B19="Yes",I19=""),1,0)</f>
        <v/>
      </c>
    </row>
    <row r="20" ht="22" customHeight="1">
      <c r="A20" s="22" t="inlineStr">
        <is>
          <t>Custom path 2</t>
        </is>
      </c>
      <c r="B20" s="17" t="inlineStr">
        <is>
          <t>No</t>
        </is>
      </c>
      <c r="C20" s="17" t="inlineStr">
        <is>
          <t>Yes</t>
        </is>
      </c>
      <c r="D20" s="18" t="n"/>
      <c r="E20" s="12" t="n"/>
      <c r="F20" s="12" t="n"/>
      <c r="G20" s="12" t="n"/>
      <c r="H20" s="19">
        <f>IF(B20&lt;&gt;"Yes","",IF(OR(E20="",F20="",G20=""),"",E20+F20+G20))</f>
        <v/>
      </c>
      <c r="I20" s="20" t="n"/>
      <c r="J20" s="8" t="n"/>
      <c r="K20" s="8" t="n"/>
      <c r="N20" s="21">
        <f>IF(B20="Yes",IF(OR(D20="",H20=""),1,0),0)</f>
        <v/>
      </c>
      <c r="O20" s="21">
        <f>IF(AND(B20="Yes",N20=0),D20*H20,0)</f>
        <v/>
      </c>
      <c r="P20" s="21">
        <f>IF(B20="Yes",IF(OR(I20="",H20=""),1,0),0)</f>
        <v/>
      </c>
      <c r="Q20" s="21">
        <f>IF(AND(B20="Yes",P20=0),I20*H20,0)</f>
        <v/>
      </c>
      <c r="R20" s="21">
        <f>IF(AND(B20="Yes",I20=""),1,0)</f>
        <v/>
      </c>
    </row>
    <row r="22">
      <c r="A22" s="10" t="inlineStr">
        <is>
          <t>C · Budget</t>
        </is>
      </c>
    </row>
    <row r="23">
      <c r="A23" s="11" t="inlineStr">
        <is>
          <t>Per-task token budget</t>
        </is>
      </c>
      <c r="C23" s="12" t="n">
        <v>120000</v>
      </c>
    </row>
    <row r="24">
      <c r="A24" s="11" t="inlineStr">
        <is>
          <t>The budget is enforced…</t>
        </is>
      </c>
      <c r="C24" s="8" t="inlineStr">
        <is>
          <t>Per task, across all rounds</t>
        </is>
      </c>
    </row>
    <row r="25" ht="46" customHeight="1">
      <c r="A25" s="11" t="inlineStr">
        <is>
          <t>Your price per million tokens (optional)</t>
        </is>
      </c>
      <c r="C25" s="23" t="n"/>
      <c r="E25" s="13" t="inlineStr">
        <is>
          <t>Type it in the shaded cell to the left. Everything else on this sheet is in tokens; fill this in and the two cost rows below appear. It is blank in the Example on purpose, because it is the one figure nobody else can supply: it depends on your provider, your tier and your own mix of input and output tokens. One number, not two — if input and output are priced differently, average them by the ratio your traces show. Your own currency; no symbol is shown.</t>
        </is>
      </c>
    </row>
    <row r="26">
      <c r="A26" s="11" t="inlineStr">
        <is>
          <t>Currency (optional)</t>
        </is>
      </c>
      <c r="C26" s="8" t="n"/>
      <c r="E26" s="13" t="inlineStr">
        <is>
          <t>A label only, printed beside the two cost rows. Nothing is converted.</t>
        </is>
      </c>
    </row>
    <row r="28">
      <c r="A28" s="10" t="inlineStr">
        <is>
          <t>The two numbers</t>
        </is>
      </c>
    </row>
    <row r="29" ht="20" customHeight="1">
      <c r="A29" s="24" t="inlineStr">
        <is>
          <t>Typical cost per task (tokens)</t>
        </is>
      </c>
      <c r="C29" s="25">
        <f>IF(OR(OR(C5="",C6=""),SUM(N14:N20)&gt;0),"",C5+C6+SUM(O14:O20))</f>
        <v/>
      </c>
      <c r="E29" s="13" t="inlineStr">
        <is>
          <t>Unit economics: what ONE task costs on a normal day, counting the rounds sent back.</t>
        </is>
      </c>
    </row>
    <row r="30" ht="20" customHeight="1">
      <c r="A30" s="11" t="inlineStr">
        <is>
          <t>…times what one clean run costs</t>
        </is>
      </c>
      <c r="C30" s="26">
        <f>IF(OR(C29="",C5="",C5&lt;=0),"",C29/C5)</f>
        <v/>
      </c>
      <c r="E30" s="13" t="inlineStr">
        <is>
          <t>A clean run is a task nothing sent back.</t>
        </is>
      </c>
    </row>
    <row r="31" ht="20" customHeight="1">
      <c r="A31" s="24" t="inlineStr">
        <is>
          <t>Typical demand at peak (tokens per minute)</t>
        </is>
      </c>
      <c r="C31" s="27">
        <f>IF(OR(C29="",C7=""),"",C7*C29)</f>
        <v/>
      </c>
      <c r="E31" s="13" t="inlineStr">
        <is>
          <t>Peak tasks per minute × the typical cost above.</t>
        </is>
      </c>
    </row>
    <row r="32" ht="20" customHeight="1">
      <c r="A32" s="11" t="inlineStr">
        <is>
          <t>…as a share of your quota</t>
        </is>
      </c>
      <c r="C32" s="28">
        <f>IF(OR(C31="",C8="",C8&lt;=0),"",C31/C8)</f>
        <v/>
      </c>
    </row>
    <row r="33" ht="20" customHeight="1">
      <c r="A33" s="24" t="inlineStr">
        <is>
          <t>Worst case per task (tokens)</t>
        </is>
      </c>
      <c r="C33" s="25">
        <f>IF((SUM(R14:R20)&gt;0),"Unbounded",IF(OR(OR(C5="",C6=""),(SUM(R14:R20)&gt;0),SUM(P14:P20)&gt;0),"",C5+C6+SUM(Q14:Q20)))</f>
        <v/>
      </c>
      <c r="E33" s="13" t="inlineStr">
        <is>
          <t>Availability: ONE task with every loop run to its cap.</t>
        </is>
      </c>
    </row>
    <row r="34" ht="20" customHeight="1">
      <c r="A34" s="11" t="inlineStr">
        <is>
          <t>…times what one clean run costs</t>
        </is>
      </c>
      <c r="C34" s="26">
        <f>IF(OR((SUM(R14:R20)&gt;0),C33="",C5="",C5&lt;=0),"",C33/C5)</f>
        <v/>
      </c>
    </row>
    <row r="35" ht="20" customHeight="1">
      <c r="A35" s="24" t="inlineStr">
        <is>
          <t>Worst case at peak (tokens per minute)</t>
        </is>
      </c>
      <c r="C35" s="27">
        <f>IF((SUM(R14:R20)&gt;0),"Unbounded",IF(OR(C33="",C7=""),"",C7*C33))</f>
        <v/>
      </c>
    </row>
    <row r="36" ht="20" customHeight="1">
      <c r="A36" s="11" t="inlineStr">
        <is>
          <t>…as a share of your quota</t>
        </is>
      </c>
      <c r="C36" s="28">
        <f>IF((SUM(R14:R20)&gt;0),"Unbounded",IF(OR(C35="",C8="",C8&lt;=0),"",C35/C8))</f>
        <v/>
      </c>
      <c r="E36" s="13" t="inlineStr">
        <is>
          <t>Over 100% means this workflow alone would ask for more than the pool holds.</t>
        </is>
      </c>
    </row>
    <row r="37" ht="20" customHeight="1">
      <c r="A37" s="24" t="inlineStr">
        <is>
          <t>Cost per task</t>
        </is>
      </c>
      <c r="C37" s="29">
        <f>IF(OR(C29="",C25=""),"",C29*C25/1000000)</f>
        <v/>
      </c>
      <c r="E37" s="13" t="inlineStr">
        <is>
          <t>Blank until a price is entered above. Everything else on this sheet is in tokens.</t>
        </is>
      </c>
    </row>
    <row r="38" ht="20" customHeight="1">
      <c r="A38" s="24" t="inlineStr">
        <is>
          <t>Cost per 1,000 tasks</t>
        </is>
      </c>
      <c r="C38" s="29">
        <f>IF(C37="","",C37*1000)</f>
        <v/>
      </c>
    </row>
    <row r="39" ht="20" customHeight="1">
      <c r="A39" s="11" t="inlineStr">
        <is>
          <t>…in</t>
        </is>
      </c>
      <c r="C39" s="7">
        <f>IF(C37="","",IF(C26="","your own currency",C26))</f>
        <v/>
      </c>
      <c r="E39" s="13" t="inlineStr">
        <is>
          <t>Whatever you called your currency.</t>
        </is>
      </c>
    </row>
    <row r="40">
      <c r="A40" s="10" t="inlineStr">
        <is>
          <t>The five checks</t>
        </is>
      </c>
      <c r="C40" s="13" t="inlineStr">
        <is>
          <t>Pass — nothing to do here.   ·   Attention — it works today, and something about it will surprise you.   ·   Fail — this is the one that stops you scaling, fix it first.</t>
        </is>
      </c>
    </row>
    <row r="41" ht="20" customHeight="1">
      <c r="A41" s="30" t="inlineStr">
        <is>
          <t>#</t>
        </is>
      </c>
      <c r="B41" s="30" t="inlineStr">
        <is>
          <t>Check</t>
        </is>
      </c>
      <c r="C41" s="30" t="n"/>
      <c r="D41" s="30" t="n"/>
      <c r="E41" s="30" t="n"/>
      <c r="F41" s="30" t="inlineStr">
        <is>
          <t>Status</t>
        </is>
      </c>
      <c r="G41" s="30" t="inlineStr">
        <is>
          <t>Why</t>
        </is>
      </c>
      <c r="H41" s="30" t="n"/>
      <c r="I41" s="30" t="n"/>
      <c r="J41" s="30" t="n"/>
      <c r="K41" s="30" t="n"/>
    </row>
    <row r="42" ht="76" customHeight="1">
      <c r="A42" s="31" t="n">
        <v>1</v>
      </c>
      <c r="B42" s="32" t="inlineStr">
        <is>
          <t>Every path that sends work back is listed
A path you have not listed is spend you cannot see. Most teams count their retries and miss the judge entirely, because a judge rejection looks like normal operation rather than a failure.</t>
        </is>
      </c>
      <c r="F42" s="33">
        <f>IF(COUNTIF(B14:B20,"Yes")=0,"Not answered",IF(COUNTIFS(B14:B20,"Yes",D14:D20,"")&gt;0,"Fail","Pass"))</f>
        <v/>
      </c>
      <c r="G42" s="14">
        <f>(IF(COUNTIF(B14:B20,"Yes")=0,"No path is marked as present yet.",IF(COUNTIFS(B14:B20,"Yes",D14:D20,"")&gt;0,"A present path has no average rounds. A path you cannot count is a path you cannot cost.","Every present path says how often it sends work back.")))&amp;IF((IF(COUNTIF(B14:B20,"Yes")=0,"",IF(COUNTIFS(B14:B20,"Yes",D14:D20,"")&gt;0,"Count send-backs divided by tasks over a normal week, from your judge verdicts, validation errors, tool errors and review queue.","")))="","",CHAR(10)&amp;"Do this: "&amp;(IF(COUNTIF(B14:B20,"Yes")=0,"",IF(COUNTIFS(B14:B20,"Yes",D14:D20,"")&gt;0,"Count send-backs divided by tasks over a normal week, from your judge verdicts, validation errors, tool errors and review queue.",""))))</f>
        <v/>
      </c>
    </row>
    <row r="43" ht="76" customHeight="1">
      <c r="A43" s="31" t="n">
        <v>2</v>
      </c>
      <c r="B43" s="32" t="inlineStr">
        <is>
          <t>Each round is costed as repeated, review and growth
A round is three things and teams usually count only the first. The review call and the growing context are what make a judge loop expensive, and neither appears in a retry counter.</t>
        </is>
      </c>
      <c r="F43" s="33">
        <f>IF(COUNTIF(B14:B20,"Yes")=0,"Not answered",IF(COUNTIFS(B14:B20,"Yes",E14:E20,"")+COUNTIFS(B14:B20,"Yes",F14:F20,"")+COUNTIFS(B14:B20,"Yes",G14:G20,"")&gt;0,"Fail",IF(COUNTIFS(B15:B18,"Yes",G15:G18,0)&gt;0,"Attention","Pass")))</f>
        <v/>
      </c>
      <c r="G43" s="14">
        <f>(IF(COUNTIF(B14:B20,"Yes")=0,"No path is marked as present yet.",IF(COUNTIFS(B14:B20,"Yes",E14:E20,"")+COUNTIFS(B14:B20,"Yes",F14:F20,"")+COUNTIFS(B14:B20,"Yes",G14:G20,"")&gt;0,"A present path is missing repeated, review or growth. Zero is a valid answer; blank is not.",IF(COUNTIFS(B15:B18,"Yes",G15:G18,0)&gt;0,"A judge, validation, tool or human path has no context growth. Redos usually carry more context. Check this.","Every present path has all three parts of a round."))))&amp;IF((IF(COUNTIF(B14:B20,"Yes")=0,"",IF(COUNTIFS(B14:B20,"Yes",E14:E20,"")+COUNTIFS(B14:B20,"Yes",F14:F20,"")+COUNTIFS(B14:B20,"Yes",G14:G20,"")&gt;0,"Open one trace that was sent back and read the three figures off it: the tokens of the steps that ran again, the checker's own call, and how much bigger the redo's input was.",IF(COUNTIFS(B15:B18,"Yes",G15:G18,0)&gt;0,"Compare the input tokens of the first attempt with the redo in one trace. If the critique, the error or the rejected draft is carried forward, growth is not zero.",""))))="","",CHAR(10)&amp;"Do this: "&amp;(IF(COUNTIF(B14:B20,"Yes")=0,"",IF(COUNTIFS(B14:B20,"Yes",E14:E20,"")+COUNTIFS(B14:B20,"Yes",F14:F20,"")+COUNTIFS(B14:B20,"Yes",G14:G20,"")&gt;0,"Open one trace that was sent back and read the three figures off it: the tokens of the steps that ran again, the checker's own call, and how much bigger the redo's input was.",IF(COUNTIFS(B15:B18,"Yes",G15:G18,0)&gt;0,"Compare the input tokens of the first attempt with the redo in one trace. If the critique, the error or the rejected draft is carried forward, growth is not zero.","")))))</f>
        <v/>
      </c>
    </row>
    <row r="44" ht="76" customHeight="1">
      <c r="A44" s="31" t="n">
        <v>3</v>
      </c>
      <c r="B44" s="32" t="inlineStr">
        <is>
          <t>Every loop has a limit, a decided outcome, and an owner
A loop with no cap has no worst case. This is the check that turns "it depends" into a number, and an uncapped path is the single most common finding here.</t>
        </is>
      </c>
      <c r="F44" s="33">
        <f>IF(COUNTIF(B14:B20,"Yes")=0,"Not answered",IF(OR(SUM(R14:R20)&gt;0,COUNTIFS(B14:B20,"Yes",J14:J20,"")+COUNTIFS(B14:B20,"Yes",J14:J20,"Not decided")&gt;0),"Fail",IF(COUNTIFS(B14:B20,"Yes",K14:K20,"")&gt;0,"Attention","Pass")))</f>
        <v/>
      </c>
      <c r="G44" s="14">
        <f>(IF(COUNTIF(B14:B20,"Yes")=0,"No path is marked as present yet.",IF(SUM(R14:R20)&gt;0,"A present path has no cap. Without one the worst case has no ceiling.",IF(COUNTIFS(B14:B20,"Yes",J14:J20,"")+COUNTIFS(B14:B20,"Yes",J14:J20,"Not decided")&gt;0,"A present path has no decided outcome after the last round.",IF(COUNTIFS(B14:B20,"Yes",K14:K20,"")&gt;0,"A path is capped with an outcome, but nobody owns it.","Every present path is capped, with a decided outcome and a named owner.")))))&amp;IF((IF(COUNTIF(B14:B20,"Yes")=0,"",IF(SUM(R14:R20)&gt;0,"Set a maximum rounds per task in your orchestrator, and decide what the agent does after the last one: fail and tell the user, hand to a human, ship with a warning, or queue it.",IF(COUNTIFS(B14:B20,"Yes",J14:J20,"")+COUNTIFS(B14:B20,"Yes",J14:J20,"Not decided")&gt;0,"Decide what the agent does after the last round: fail and tell the user, hand to a human, ship with a warning, or queue it.",IF(COUNTIFS(B14:B20,"Yes",K14:K20,"")&gt;0,"Name the person or team who picks it up when that outcome fires.","")))))="","",CHAR(10)&amp;"Do this: "&amp;(IF(COUNTIF(B14:B20,"Yes")=0,"",IF(SUM(R14:R20)&gt;0,"Set a maximum rounds per task in your orchestrator, and decide what the agent does after the last one: fail and tell the user, hand to a human, ship with a warning, or queue it.",IF(COUNTIFS(B14:B20,"Yes",J14:J20,"")+COUNTIFS(B14:B20,"Yes",J14:J20,"Not decided")&gt;0,"Decide what the agent does after the last round: fail and tell the user, hand to a human, ship with a warning, or queue it.",IF(COUNTIFS(B14:B20,"Yes",K14:K20,"")&gt;0,"Name the person or team who picks it up when that outcome fires.",""))))))</f>
        <v/>
      </c>
    </row>
    <row r="45" ht="76" customHeight="1">
      <c r="A45" s="31" t="n">
        <v>4</v>
      </c>
      <c r="B45" s="32" t="inlineStr">
        <is>
          <t>Both numbers fit: what you pay daily, and your busiest minute
One number is not enough, because the two ways this hurts you are different. The typical cost is what you pay every day, and it decides whether the product makes money. The worst case at peak decides whether one bad minute takes the whole system down. A workflow can be fine on one and fatal on the other.</t>
        </is>
      </c>
      <c r="F45" s="33">
        <f>IF((SUM(R14:R20)&gt;0),"Fail",IF(OR(C32="",C36=""),"Not answered",IF(C32&gt;1,"Fail",IF(AND(C32&lt;=0.8,C36&lt;=1),"Pass","Attention"))))</f>
        <v/>
      </c>
      <c r="G45" s="14">
        <f>(IF((SUM(R14:R20)&gt;0),"The worst case is unbounded, so there is no availability number to check.",IF(OR(C32="",C36=""),"Peak tasks per minute and the quota are needed for this one.",IF(C32&gt;1,"Your normal load already exceeds the quota.",IF(AND(C32&lt;=0.8,C36&lt;=1),"Normal load has headroom, and the worst case still fits.",IF(C32&lt;=0.8,"Normal load has headroom, but the worst case goes over the quota.","Normal load is above 80% of the quota. Any spike tips it over."))))))&amp;IF((IF((SUM(R14:R20)&gt;0),"Cap every present path first. Until then there is no worst case to compare against the quota.",IF(OR(C32="",C36=""),"",IF(C32&gt;1,"Cut what a round costs, lower the average rounds, or raise the quota. The path with the largest average rounds times round cost is the lever; on most workflows that is the judge.",IF(AND(C32&lt;=0.8,C36&lt;=1),"",IF(C32&lt;=0.8,"Lower the caps, or add a circuit breaker that stops new work once the refusal rate crosses a threshold, so a bad minute cannot reach the worst case.","Get normal load under 80% of the quota: cut the round cost, cut the average rounds, or raise the quota."))))))="","",CHAR(10)&amp;"Do this: "&amp;(IF((SUM(R14:R20)&gt;0),"Cap every present path first. Until then there is no worst case to compare against the quota.",IF(OR(C32="",C36=""),"",IF(C32&gt;1,"Cut what a round costs, lower the average rounds, or raise the quota. The path with the largest average rounds times round cost is the lever; on most workflows that is the judge.",IF(AND(C32&lt;=0.8,C36&lt;=1),"",IF(C32&lt;=0.8,"Lower the caps, or add a circuit breaker that stops new work once the refusal rate crosses a threshold, so a bad minute cannot reach the worst case.","Get normal load under 80% of the quota: cut the round cost, cut the average rounds, or raise the quota.")))))))</f>
        <v/>
      </c>
    </row>
    <row r="46" ht="76" customHeight="1">
      <c r="A46" s="31" t="n">
        <v>5</v>
      </c>
      <c r="B46" s="32" t="inlineStr">
        <is>
          <t>One token budget for the whole task, not one per call
A task that goes round three times spends three times. A budget checked on each call sees the attempts one at a time and never sees the total, so it cannot stop a task that is running away. To do that, every round has to count against one limit that belongs to the task.</t>
        </is>
      </c>
      <c r="F46" s="33">
        <f>IF(C24="","Not answered",IF(C24&lt;&gt;"Per task, across all rounds","Fail",IF(OR(C23="",C29=""),"Not answered",IF(C23&lt;C29,"Fail",IF(OR((SUM(R14:R20)&gt;0),AND(C33&lt;&gt;"",C33&lt;&gt;"Unbounded",C33&gt;C23)),"Pass",IF(C33="","Not answered","Attention"))))))</f>
        <v/>
      </c>
      <c r="G46" s="14">
        <f>(IF(C24="","Say how the budget is enforced.",IF(C24="Per call only","A per-call budget never sees the rounds add up. The task is what costs money.",IF(C24="Not enforced","Nothing stops a task at a token total.",IF(OR(C23="",C29=""),"Enter a per-task budget to check it against the two totals.",IF(C23&lt;C29,"The budget will cut normal tasks short.",IF(OR((SUM(R14:R20)&gt;0),AND(C33&lt;&gt;"",C33&lt;&gt;"Unbounded",C33&gt;C23)),"The budget stops the worst case. Make sure check 3's outcome runs when it does.",IF(C33="","The worst case is not worked out yet.","The budget never binds; your caps are the only stop."))))))))&amp;IF((IF(C24="","",IF(C24&lt;&gt;"Per task, across all rounds","Count tokens against the task, across every round, and stop the task when it crosses the budget. Then make check 3's outcome run when it does.",IF(OR(C23="",C29=""),"",IF(C23&lt;C29,"Raise the budget above the typical cost per task, or cut the round cost so a normal task fits inside it.",IF(OR((SUM(R14:R20)&gt;0),AND(C33&lt;&gt;"",C33&lt;&gt;"Unbounded",C33&gt;C23)),"",IF(C33="","","Set the budget between the typical cost and the worst case, so it actually stops a runaway task.")))))))="","",CHAR(10)&amp;"Do this: "&amp;(IF(C24="","",IF(C24&lt;&gt;"Per task, across all rounds","Count tokens against the task, across every round, and stop the task when it crosses the budget. Then make check 3's outcome run when it does.",IF(OR(C23="",C29=""),"",IF(C23&lt;C29,"Raise the budget above the typical cost per task, or cut the round cost so a normal task fits inside it.",IF(OR((SUM(R14:R20)&gt;0),AND(C33&lt;&gt;"",C33&lt;&gt;"Unbounded",C33&gt;C23)),"",IF(C33="","","Set the budget between the typical cost and the worst case, so it actually stops a runaway task."))))))))</f>
        <v/>
      </c>
    </row>
    <row r="48" ht="52" customHeight="1">
      <c r="A48" s="1" t="inlineStr">
        <is>
          <t>Your next step</t>
        </is>
      </c>
      <c r="C48" s="6">
        <f>IF(COUNTIF(F42:F46,"Fail")&gt;0,"Check "&amp;INDEX(A42:A46,MATCH("Fail",F42:F46,0))&amp;" — "&amp;INDEX(G42:G46,MATCH("Fail",F42:F46,0)),IF(COUNTIF(F42:F46,"Attention")&gt;0,"Check "&amp;INDEX(A42:A46,MATCH("Attention",F42:F46,0))&amp;" — "&amp;INDEX(G42:G46,MATCH("Attention",F42:F46,0)),"Nothing outstanding."))</f>
        <v/>
      </c>
    </row>
  </sheetData>
  <sheetProtection selectLockedCells="0" selectUnlockedCells="0" sheet="1" objects="0" insertRows="1" insertHyperlinks="1" autoFilter="1" scenarios="0" formatColumns="1" deleteColumns="1" insertColumns="1" pivotTables="1" deleteRows="1" formatCells="0" formatRows="1" sort="1"/>
  <mergeCells count="61">
    <mergeCell ref="C34:D34"/>
    <mergeCell ref="A48:B48"/>
    <mergeCell ref="A24:B24"/>
    <mergeCell ref="A30:B30"/>
    <mergeCell ref="E36:K36"/>
    <mergeCell ref="C24:D24"/>
    <mergeCell ref="C30:D30"/>
    <mergeCell ref="E26:K26"/>
    <mergeCell ref="G43:K43"/>
    <mergeCell ref="C33:D33"/>
    <mergeCell ref="C40:K40"/>
    <mergeCell ref="G42:K42"/>
    <mergeCell ref="A36:B36"/>
    <mergeCell ref="E25:K25"/>
    <mergeCell ref="A6:B6"/>
    <mergeCell ref="C35:D35"/>
    <mergeCell ref="E37:K37"/>
    <mergeCell ref="B45:E45"/>
    <mergeCell ref="B41:E41"/>
    <mergeCell ref="C29:D29"/>
    <mergeCell ref="A7:B7"/>
    <mergeCell ref="A25:B25"/>
    <mergeCell ref="D6:K6"/>
    <mergeCell ref="A37:B37"/>
    <mergeCell ref="C48:K48"/>
    <mergeCell ref="C31:D31"/>
    <mergeCell ref="B46:E46"/>
    <mergeCell ref="E33:K33"/>
    <mergeCell ref="A26:B26"/>
    <mergeCell ref="E39:K39"/>
    <mergeCell ref="A12:K12"/>
    <mergeCell ref="D7:K7"/>
    <mergeCell ref="B43:E43"/>
    <mergeCell ref="A33:B33"/>
    <mergeCell ref="A5:B5"/>
    <mergeCell ref="A2:K2"/>
    <mergeCell ref="E29:K29"/>
    <mergeCell ref="A32:B32"/>
    <mergeCell ref="C36:D36"/>
    <mergeCell ref="A23:B23"/>
    <mergeCell ref="G45:K45"/>
    <mergeCell ref="A8:B8"/>
    <mergeCell ref="B42:E42"/>
    <mergeCell ref="C39:D39"/>
    <mergeCell ref="A35:B35"/>
    <mergeCell ref="A38:B38"/>
    <mergeCell ref="E31:K31"/>
    <mergeCell ref="C32:D32"/>
    <mergeCell ref="A29:B29"/>
    <mergeCell ref="C38:D38"/>
    <mergeCell ref="D8:K8"/>
    <mergeCell ref="E30:K30"/>
    <mergeCell ref="B44:E44"/>
    <mergeCell ref="C37:D37"/>
    <mergeCell ref="G44:K44"/>
    <mergeCell ref="G41:K41"/>
    <mergeCell ref="D5:K5"/>
    <mergeCell ref="G46:K46"/>
    <mergeCell ref="A31:B31"/>
    <mergeCell ref="A39:B39"/>
    <mergeCell ref="A34:B34"/>
  </mergeCells>
  <conditionalFormatting sqref="A14:K20">
    <cfRule type="expression" priority="1" dxfId="0">
      <formula>$B14&lt;&gt;"Yes"</formula>
    </cfRule>
  </conditionalFormatting>
  <conditionalFormatting sqref="F42:F46">
    <cfRule type="expression" priority="2" dxfId="1">
      <formula>$F42="Pass"</formula>
    </cfRule>
    <cfRule type="expression" priority="3" dxfId="2">
      <formula>$F42="Attention"</formula>
    </cfRule>
    <cfRule type="expression" priority="4" dxfId="3">
      <formula>$F42="Fail"</formula>
    </cfRule>
  </conditionalFormatting>
  <dataValidations count="3">
    <dataValidation sqref="B14:C20" showDropDown="0" showInputMessage="0" showErrorMessage="0" allowBlank="1" type="list">
      <formula1>$T$1:$T$2</formula1>
    </dataValidation>
    <dataValidation sqref="J14:J20" showDropDown="0" showInputMessage="0" showErrorMessage="0" allowBlank="1" type="list">
      <formula1>$T$4:$T$8</formula1>
    </dataValidation>
    <dataValidation sqref="C24" showDropDown="0" showInputMessage="0" showErrorMessage="0" allowBlank="1" type="list">
      <formula1>$T$10:$T$12</formula1>
    </dataValidation>
  </dataValidations>
  <pageMargins left="0.4" right="0.4" top="0.4" bottom="0.4"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2026-09-28T05:00:48Z</dcterms:created>
  <dcterms:modified xsi:type="dcterms:W3CDTF">2026-09-28T05:00:48Z</dcterms:modified>
</cp:coreProperties>
</file>